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Ex1.xml" ContentType="application/vnd.ms-office.chartex+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Ex2.xml" ContentType="application/vnd.ms-office.chartex+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9.xml" ContentType="application/vnd.ms-office.chartstyle+xml"/>
  <Override PartName="/xl/charts/colors9.xml" ContentType="application/vnd.ms-office.chartcolorstyle+xml"/>
  <Override PartName="/xl/charts/chart8.xml" ContentType="application/vnd.openxmlformats-officedocument.drawingml.chart+xml"/>
  <Override PartName="/xl/charts/style10.xml" ContentType="application/vnd.ms-office.chartstyle+xml"/>
  <Override PartName="/xl/charts/colors10.xml" ContentType="application/vnd.ms-office.chartcolorstyle+xml"/>
  <Override PartName="/xl/charts/chart9.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Y:\Ondersteuning\Data\Rapporten en publicaties\Cijfersjabloon lokale diversiteit\"/>
    </mc:Choice>
  </mc:AlternateContent>
  <xr:revisionPtr revIDLastSave="0" documentId="13_ncr:1_{84725FFD-9C6F-423A-8055-8D020FE0ACAA}" xr6:coauthVersionLast="47" xr6:coauthVersionMax="47" xr10:uidLastSave="{00000000-0000-0000-0000-000000000000}"/>
  <bookViews>
    <workbookView xWindow="22932" yWindow="-1632" windowWidth="30936" windowHeight="16896" firstSheet="4" activeTab="9" xr2:uid="{00000000-000D-0000-FFFF-FFFF00000000}"/>
  </bookViews>
  <sheets>
    <sheet name="Vooraan" sheetId="19" r:id="rId1"/>
    <sheet name="1. Herkomst" sheetId="1" r:id="rId2"/>
    <sheet name="2. Groepen herkomstlanden " sheetId="4" r:id="rId3"/>
    <sheet name="3. Top tien herkomstlanden" sheetId="7" r:id="rId4"/>
    <sheet name="4. Evolutie herkomst" sheetId="5" r:id="rId5"/>
    <sheet name="5. Leeftijdsklassen" sheetId="33" r:id="rId6"/>
    <sheet name="6. Armoede" sheetId="12" r:id="rId7"/>
    <sheet name="7. Werkzaamheidsgraad" sheetId="13" r:id="rId8"/>
    <sheet name="8. Werkzoekenden" sheetId="15" r:id="rId9"/>
    <sheet name="9. Nieuwkomers inburgering" sheetId="21" r:id="rId10"/>
    <sheet name="10. Thuistalen" sheetId="34" r:id="rId11"/>
    <sheet name="Blad4" sheetId="20" state="hidden" r:id="rId12"/>
    <sheet name="Blad14" sheetId="17" state="hidden" r:id="rId13"/>
    <sheet name="Blad11" sheetId="14" state="hidden" r:id="rId14"/>
    <sheet name="Blad8" sheetId="11" state="hidden" r:id="rId15"/>
    <sheet name="Blad5" sheetId="8" state="hidden" r:id="rId16"/>
    <sheet name="Blad1" sheetId="6" state="hidden" r:id="rId17"/>
    <sheet name="Blad2" sheetId="2" state="hidden" r:id="rId18"/>
    <sheet name="Blad3" sheetId="3" state="hidden" r:id="rId19"/>
  </sheets>
  <definedNames>
    <definedName name="_xlchart.v2.0" hidden="1">'2. Groepen herkomstlanden '!$A$3:$A$15</definedName>
    <definedName name="_xlchart.v2.1" hidden="1">'2. Groepen herkomstlanden '!$B$3:$B$15</definedName>
    <definedName name="_xlchart.v2.2" hidden="1">'3. Top tien herkomstlanden'!$A$3:$A$12</definedName>
    <definedName name="_xlchart.v2.3" hidden="1">'3. Top tien herkomstlanden'!$B$3:$B$12</definedName>
    <definedName name="_xlnm.Print_Area" localSheetId="1">'1. Herkomst'!$A$1:$Q$15</definedName>
    <definedName name="_xlnm.Print_Area" localSheetId="3">'3. Top tien herkomstlanden'!$A$1:$J$67</definedName>
    <definedName name="_xlnm.Print_Area" localSheetId="4">'4. Evolutie herkomst'!$A$1:$L$19</definedName>
    <definedName name="_xlnm.Print_Area" localSheetId="5">'5. Leeftijdsklassen'!$A$1:$N$29</definedName>
    <definedName name="_xlnm.Print_Area" localSheetId="6">'6. Armoede'!$A$1:$C$20</definedName>
    <definedName name="_xlnm.Print_Area" localSheetId="8">'8. Werkzoekenden'!$A$1:$O$21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34" l="1"/>
  <c r="B11" i="34"/>
  <c r="B13" i="34" s="1"/>
  <c r="B10" i="34"/>
  <c r="C18" i="5"/>
  <c r="B18" i="5"/>
  <c r="E5" i="34"/>
  <c r="D4" i="34"/>
  <c r="E4" i="34" s="1"/>
  <c r="B6" i="21"/>
  <c r="B24" i="21"/>
  <c r="O4" i="33"/>
  <c r="O5" i="33"/>
  <c r="O6" i="33"/>
  <c r="O7" i="33"/>
  <c r="O8" i="33"/>
  <c r="O9" i="33"/>
  <c r="O10" i="33"/>
  <c r="O11" i="33"/>
  <c r="O12" i="33"/>
  <c r="O13" i="33"/>
  <c r="O14" i="33"/>
  <c r="O15" i="33"/>
  <c r="O16" i="33"/>
  <c r="O17" i="33"/>
  <c r="O18" i="33"/>
  <c r="O19" i="33"/>
  <c r="O20" i="33"/>
  <c r="O21" i="33"/>
  <c r="O22" i="33"/>
  <c r="O3" i="33"/>
  <c r="B20" i="5"/>
  <c r="C11" i="1"/>
  <c r="C10" i="1"/>
  <c r="B17" i="21"/>
  <c r="B19" i="5" l="1"/>
  <c r="D15" i="5"/>
  <c r="D4" i="5"/>
  <c r="D5" i="5"/>
  <c r="D6" i="5"/>
  <c r="D7" i="5"/>
  <c r="D8" i="5"/>
  <c r="D10" i="5"/>
  <c r="D11" i="5"/>
  <c r="D12" i="5"/>
  <c r="D13" i="5"/>
  <c r="D14" i="5"/>
  <c r="D3" i="5"/>
  <c r="C15" i="4"/>
  <c r="C7" i="4"/>
  <c r="D18" i="5" l="1"/>
  <c r="B21" i="5"/>
  <c r="D17" i="5"/>
  <c r="C20" i="5"/>
  <c r="D20" i="5" s="1"/>
  <c r="C21" i="5"/>
  <c r="C19" i="5"/>
  <c r="D19" i="5" s="1"/>
  <c r="D9" i="5"/>
  <c r="D21" i="5" l="1"/>
  <c r="G5" i="15"/>
  <c r="G4" i="15"/>
  <c r="G6" i="15" l="1"/>
  <c r="B15" i="15"/>
  <c r="C15" i="15"/>
  <c r="D15" i="15"/>
  <c r="B6" i="1"/>
  <c r="C6" i="1"/>
  <c r="C9" i="1" l="1"/>
  <c r="D19" i="17"/>
  <c r="D20" i="17" s="1"/>
  <c r="K3" i="14" l="1"/>
  <c r="K4" i="14" s="1"/>
  <c r="I12" i="14" l="1"/>
  <c r="H12" i="14"/>
  <c r="G12" i="14"/>
  <c r="F8" i="11" l="1"/>
  <c r="G8" i="11"/>
  <c r="H8" i="11"/>
  <c r="I8" i="11"/>
  <c r="F14" i="11"/>
  <c r="G14" i="11"/>
  <c r="H14" i="11"/>
  <c r="I14" i="11"/>
  <c r="F2" i="11"/>
  <c r="G2" i="11"/>
  <c r="H2" i="11"/>
  <c r="I2" i="11"/>
  <c r="F11" i="11"/>
  <c r="G11" i="11"/>
  <c r="H11" i="11"/>
  <c r="I11" i="11"/>
  <c r="F10" i="11"/>
  <c r="G10" i="11"/>
  <c r="H10" i="11"/>
  <c r="I10" i="11"/>
  <c r="F12" i="11"/>
  <c r="G12" i="11"/>
  <c r="H12" i="11"/>
  <c r="I12" i="11"/>
  <c r="F6" i="11"/>
  <c r="G6" i="11"/>
  <c r="H6" i="11"/>
  <c r="I6" i="11"/>
  <c r="F4" i="11"/>
  <c r="G4" i="11"/>
  <c r="H4" i="11"/>
  <c r="I4" i="11"/>
  <c r="F13" i="11"/>
  <c r="G13" i="11"/>
  <c r="H13" i="11"/>
  <c r="I13" i="11"/>
  <c r="F3" i="11"/>
  <c r="G3" i="11"/>
  <c r="H3" i="11"/>
  <c r="I3" i="11"/>
  <c r="F5" i="11"/>
  <c r="G5" i="11"/>
  <c r="H5" i="11"/>
  <c r="I5" i="11"/>
  <c r="F7" i="11"/>
  <c r="G7" i="11"/>
  <c r="H7" i="11"/>
  <c r="I7" i="11"/>
  <c r="G9" i="11"/>
  <c r="H9" i="11"/>
  <c r="I9" i="11"/>
  <c r="F9" i="11"/>
  <c r="N3" i="8" l="1"/>
  <c r="N4" i="8"/>
  <c r="N5" i="8"/>
  <c r="N6" i="8"/>
  <c r="N7" i="8"/>
  <c r="N8" i="8"/>
  <c r="N9" i="8"/>
  <c r="N10" i="8"/>
  <c r="N11" i="8"/>
  <c r="N12" i="8"/>
  <c r="N13" i="8"/>
  <c r="N14" i="8"/>
  <c r="N15" i="8"/>
  <c r="N16" i="8"/>
  <c r="N17" i="8"/>
  <c r="N18" i="8"/>
  <c r="N19" i="8"/>
  <c r="N20" i="8"/>
  <c r="N2" i="8"/>
  <c r="M3" i="8"/>
  <c r="M4" i="8"/>
  <c r="M5" i="8"/>
  <c r="M6" i="8"/>
  <c r="M7" i="8"/>
  <c r="M8" i="8"/>
  <c r="M9" i="8"/>
  <c r="M10" i="8"/>
  <c r="M11" i="8"/>
  <c r="M12" i="8"/>
  <c r="M13" i="8"/>
  <c r="M14" i="8"/>
  <c r="M15" i="8"/>
  <c r="M16" i="8"/>
  <c r="M17" i="8"/>
  <c r="M18" i="8"/>
  <c r="M19" i="8"/>
  <c r="M20" i="8"/>
  <c r="M2" i="8"/>
  <c r="L3" i="8"/>
  <c r="L4" i="8"/>
  <c r="L5" i="8"/>
  <c r="L6" i="8"/>
  <c r="L7" i="8"/>
  <c r="L8" i="8"/>
  <c r="L9" i="8"/>
  <c r="L10" i="8"/>
  <c r="L11" i="8"/>
  <c r="L12" i="8"/>
  <c r="L13" i="8"/>
  <c r="L14" i="8"/>
  <c r="L15" i="8"/>
  <c r="L16" i="8"/>
  <c r="L17" i="8"/>
  <c r="L18" i="8"/>
  <c r="L19" i="8"/>
  <c r="L20" i="8"/>
  <c r="L2" i="8"/>
  <c r="K21" i="8"/>
  <c r="K22" i="8" s="1"/>
  <c r="H21" i="8"/>
  <c r="H22" i="8" s="1"/>
  <c r="I21" i="8"/>
  <c r="I22" i="8" s="1"/>
  <c r="J21" i="8"/>
  <c r="J22" i="8" s="1"/>
  <c r="G21" i="8"/>
  <c r="G22" i="8" s="1"/>
  <c r="L21" i="8" l="1"/>
  <c r="N22" i="8"/>
  <c r="M22" i="8"/>
  <c r="M21" i="8"/>
  <c r="N21" i="8"/>
  <c r="L22" i="8"/>
  <c r="M12" i="6"/>
  <c r="F11" i="6"/>
  <c r="E83" i="6"/>
  <c r="J111" i="6"/>
  <c r="G3" i="2" l="1"/>
  <c r="G4" i="2"/>
  <c r="G5" i="2"/>
  <c r="G6" i="2"/>
  <c r="G7" i="2"/>
  <c r="G8" i="2"/>
  <c r="G9" i="2"/>
  <c r="G10" i="2"/>
  <c r="G11" i="2"/>
  <c r="G12" i="2"/>
  <c r="G13" i="2"/>
  <c r="G14" i="2"/>
  <c r="G17" i="2"/>
  <c r="G18" i="2"/>
  <c r="G2" i="2"/>
  <c r="E15" i="2"/>
  <c r="F15" i="2"/>
  <c r="B16" i="4"/>
  <c r="B14" i="2"/>
  <c r="C16" i="4" l="1"/>
  <c r="C8" i="4"/>
  <c r="D6" i="4"/>
  <c r="D14" i="4"/>
  <c r="D8" i="4"/>
  <c r="D10" i="4"/>
  <c r="D11" i="4"/>
  <c r="D12" i="4"/>
  <c r="D7" i="4"/>
  <c r="D15" i="4"/>
  <c r="D3" i="4"/>
  <c r="D5" i="4"/>
  <c r="D9" i="4"/>
  <c r="D4" i="4"/>
  <c r="D13" i="4"/>
  <c r="G15" i="2"/>
  <c r="D16" i="4" l="1"/>
</calcChain>
</file>

<file path=xl/sharedStrings.xml><?xml version="1.0" encoding="utf-8"?>
<sst xmlns="http://schemas.openxmlformats.org/spreadsheetml/2006/main" count="958" uniqueCount="488">
  <si>
    <t>Herkomst</t>
  </si>
  <si>
    <t>Belgische herkomst</t>
  </si>
  <si>
    <t>Niet-Belgische herkomst</t>
  </si>
  <si>
    <t>Totaal</t>
  </si>
  <si>
    <t>Andere landen van Afrika</t>
  </si>
  <si>
    <t>Andere landen van Azië</t>
  </si>
  <si>
    <t>België</t>
  </si>
  <si>
    <t>Buurlanden</t>
  </si>
  <si>
    <t>EU12</t>
  </si>
  <si>
    <t>Europa niet-EU</t>
  </si>
  <si>
    <t>Maghreb</t>
  </si>
  <si>
    <t>Nederland</t>
  </si>
  <si>
    <t>onbekend</t>
  </si>
  <si>
    <t>rijke OESO-landen buiten Europa</t>
  </si>
  <si>
    <t>Turkije</t>
  </si>
  <si>
    <t>West- en Noord EU14</t>
  </si>
  <si>
    <t>Zuid- en Centraal-Amerika</t>
  </si>
  <si>
    <t>Zuid-EU14</t>
  </si>
  <si>
    <t>Aantal</t>
  </si>
  <si>
    <t>Belgische bevolking</t>
  </si>
  <si>
    <t>Totale bevolking</t>
  </si>
  <si>
    <t>totaal andere herkomst</t>
  </si>
  <si>
    <t>evolutie</t>
  </si>
  <si>
    <t>andere herkomst</t>
  </si>
  <si>
    <t>ganse bevolking</t>
  </si>
  <si>
    <t>Groep herkomstlanden</t>
  </si>
  <si>
    <t>Evolutie</t>
  </si>
  <si>
    <t>Afghanistan</t>
  </si>
  <si>
    <t>Albanië</t>
  </si>
  <si>
    <t>Algerije</t>
  </si>
  <si>
    <t>Andorra</t>
  </si>
  <si>
    <t>Angola</t>
  </si>
  <si>
    <t>Argentinië</t>
  </si>
  <si>
    <t>Armenië</t>
  </si>
  <si>
    <t>Australië</t>
  </si>
  <si>
    <t>Azerbeidzjan</t>
  </si>
  <si>
    <t>Bahamas</t>
  </si>
  <si>
    <t>Bahrein</t>
  </si>
  <si>
    <t>Bangladesh</t>
  </si>
  <si>
    <t>Barbados</t>
  </si>
  <si>
    <t>Belize</t>
  </si>
  <si>
    <t>Benin</t>
  </si>
  <si>
    <t>Bhutan</t>
  </si>
  <si>
    <t>Birma</t>
  </si>
  <si>
    <t>Bolivië</t>
  </si>
  <si>
    <t>Bosnië-Hercegovina</t>
  </si>
  <si>
    <t>Botswana</t>
  </si>
  <si>
    <t>Brazilië</t>
  </si>
  <si>
    <t>Britse Antillen</t>
  </si>
  <si>
    <t>Bulgarije</t>
  </si>
  <si>
    <t>Burkina Faso</t>
  </si>
  <si>
    <t>Burundi</t>
  </si>
  <si>
    <t>Cambodja</t>
  </si>
  <si>
    <t>Canada</t>
  </si>
  <si>
    <t>Centraal-Afrikaanse Republiek</t>
  </si>
  <si>
    <t>Chili</t>
  </si>
  <si>
    <t>China</t>
  </si>
  <si>
    <t>Colombia</t>
  </si>
  <si>
    <t>Comoren</t>
  </si>
  <si>
    <t>Congo-Brazzaville</t>
  </si>
  <si>
    <t>Congo-DRC</t>
  </si>
  <si>
    <t>Costa Rica</t>
  </si>
  <si>
    <t>Cuba</t>
  </si>
  <si>
    <t>Cyprus</t>
  </si>
  <si>
    <t>Denemarken</t>
  </si>
  <si>
    <t>Djibouti</t>
  </si>
  <si>
    <t>Dominicaanse Republiek</t>
  </si>
  <si>
    <t>Duitsland</t>
  </si>
  <si>
    <t>Ecuador</t>
  </si>
  <si>
    <t>Egypte</t>
  </si>
  <si>
    <t>El Salvador</t>
  </si>
  <si>
    <t>Equatoriaal-Guinea</t>
  </si>
  <si>
    <t>Eritrea</t>
  </si>
  <si>
    <t>Estland</t>
  </si>
  <si>
    <t>Ethiopië</t>
  </si>
  <si>
    <t>Fiji</t>
  </si>
  <si>
    <t>Filippijnen</t>
  </si>
  <si>
    <t>Finland</t>
  </si>
  <si>
    <t>Frankrijk</t>
  </si>
  <si>
    <t>Gabon</t>
  </si>
  <si>
    <t>Gambia</t>
  </si>
  <si>
    <t>Georgië</t>
  </si>
  <si>
    <t>Ghana</t>
  </si>
  <si>
    <t>Grenada</t>
  </si>
  <si>
    <t>Griekenland</t>
  </si>
  <si>
    <t>Groot-Brittannië</t>
  </si>
  <si>
    <t>Guatemala</t>
  </si>
  <si>
    <t>Guinea</t>
  </si>
  <si>
    <t>Guinee-Bissau</t>
  </si>
  <si>
    <t>Guyana</t>
  </si>
  <si>
    <t>Haïti</t>
  </si>
  <si>
    <t>Honduras</t>
  </si>
  <si>
    <t>Hongarije</t>
  </si>
  <si>
    <t>Hong-Kong</t>
  </si>
  <si>
    <t>Ierland</t>
  </si>
  <si>
    <t>IJsland</t>
  </si>
  <si>
    <t>India</t>
  </si>
  <si>
    <t>Indonesië</t>
  </si>
  <si>
    <t>Irak</t>
  </si>
  <si>
    <t>Iran</t>
  </si>
  <si>
    <t>Israël</t>
  </si>
  <si>
    <t>Italië</t>
  </si>
  <si>
    <t>Ivoorkust</t>
  </si>
  <si>
    <t>Jamaica</t>
  </si>
  <si>
    <t>Japan</t>
  </si>
  <si>
    <t>Jemen</t>
  </si>
  <si>
    <t>Joegoslavië</t>
  </si>
  <si>
    <t>Jordanië</t>
  </si>
  <si>
    <t>Kaapverdische Eilanden</t>
  </si>
  <si>
    <t>Kameroen</t>
  </si>
  <si>
    <t>Kazakhstan</t>
  </si>
  <si>
    <t>Kenia</t>
  </si>
  <si>
    <t>Kirgizië</t>
  </si>
  <si>
    <t>Koeweit</t>
  </si>
  <si>
    <t>Kosovo</t>
  </si>
  <si>
    <t>Kroatië</t>
  </si>
  <si>
    <t>Laos</t>
  </si>
  <si>
    <t>Lesotho</t>
  </si>
  <si>
    <t>Letland</t>
  </si>
  <si>
    <t>Libanon</t>
  </si>
  <si>
    <t>Liberia</t>
  </si>
  <si>
    <t>Libië</t>
  </si>
  <si>
    <t>Liechtenstein</t>
  </si>
  <si>
    <t>Litouwen</t>
  </si>
  <si>
    <t>Luxemburg (Groot-Hertogdom)</t>
  </si>
  <si>
    <t>Macedonië (Ex-Joegoslavische Rep.)</t>
  </si>
  <si>
    <t>Madagaskar</t>
  </si>
  <si>
    <t>Malawi</t>
  </si>
  <si>
    <t>Malediven</t>
  </si>
  <si>
    <t>Maleisië</t>
  </si>
  <si>
    <t>Mali</t>
  </si>
  <si>
    <t>Malta</t>
  </si>
  <si>
    <t>Marokko</t>
  </si>
  <si>
    <t>Mauritanië (Islamit. Rep.)</t>
  </si>
  <si>
    <t>Mauritius</t>
  </si>
  <si>
    <t>Mexico</t>
  </si>
  <si>
    <t>Moldavië</t>
  </si>
  <si>
    <t>Monaco</t>
  </si>
  <si>
    <t>Mongolië</t>
  </si>
  <si>
    <t>Montenegro</t>
  </si>
  <si>
    <t>Mozambique</t>
  </si>
  <si>
    <t>Myanmar (Unie van)</t>
  </si>
  <si>
    <t>Namibië</t>
  </si>
  <si>
    <t>Nepal</t>
  </si>
  <si>
    <t>Nicaragua</t>
  </si>
  <si>
    <t>Nieuw-Zeeland</t>
  </si>
  <si>
    <t>Niger</t>
  </si>
  <si>
    <t>Nigeria</t>
  </si>
  <si>
    <t>Noord-Korea</t>
  </si>
  <si>
    <t>Noorwegen</t>
  </si>
  <si>
    <t>Oeganda</t>
  </si>
  <si>
    <t>Oekraïne</t>
  </si>
  <si>
    <t>Oezbekistan</t>
  </si>
  <si>
    <t>Oman</t>
  </si>
  <si>
    <t>Oostenrijk</t>
  </si>
  <si>
    <t>Pakistan</t>
  </si>
  <si>
    <t>Palestina</t>
  </si>
  <si>
    <t>Panama</t>
  </si>
  <si>
    <t>Paraguay</t>
  </si>
  <si>
    <t>Peru</t>
  </si>
  <si>
    <t>Polen</t>
  </si>
  <si>
    <t>Portugal</t>
  </si>
  <si>
    <t>Roemenië</t>
  </si>
  <si>
    <t>Rusland</t>
  </si>
  <si>
    <t>Rusland (Federatie van)</t>
  </si>
  <si>
    <t>Rwanda</t>
  </si>
  <si>
    <t>Saint Lucia</t>
  </si>
  <si>
    <t>Saint Vincent en de Grenadines</t>
  </si>
  <si>
    <t>Salomoneilanden</t>
  </si>
  <si>
    <t>Samoa</t>
  </si>
  <si>
    <t>San Marino</t>
  </si>
  <si>
    <t>São Tomé en Principe (Dem. Rep.)</t>
  </si>
  <si>
    <t>Saoedi-Arabië</t>
  </si>
  <si>
    <t>Senegal</t>
  </si>
  <si>
    <t>Servië</t>
  </si>
  <si>
    <t>Servië-Montenegro</t>
  </si>
  <si>
    <t>Seychellen</t>
  </si>
  <si>
    <t>Sierra Leone</t>
  </si>
  <si>
    <t>Slovaakse Republiek</t>
  </si>
  <si>
    <t>Slovenië</t>
  </si>
  <si>
    <t>Soedan</t>
  </si>
  <si>
    <t>Somalië</t>
  </si>
  <si>
    <t>Spanje</t>
  </si>
  <si>
    <t>Sri Lanka</t>
  </si>
  <si>
    <t>Suriname</t>
  </si>
  <si>
    <t>Swaziland</t>
  </si>
  <si>
    <t>Syrië</t>
  </si>
  <si>
    <t>Tadzjikistan</t>
  </si>
  <si>
    <t>Taiwan</t>
  </si>
  <si>
    <t>Tanzania</t>
  </si>
  <si>
    <t>Thailand</t>
  </si>
  <si>
    <t>Togo</t>
  </si>
  <si>
    <t>Tonga</t>
  </si>
  <si>
    <t>Trinidad en Tobago</t>
  </si>
  <si>
    <t>Tsjaad</t>
  </si>
  <si>
    <t>Tsjechische Republiek</t>
  </si>
  <si>
    <t>Tsjecho-Slovakije</t>
  </si>
  <si>
    <t>Tunesië</t>
  </si>
  <si>
    <t>Turkmenistan</t>
  </si>
  <si>
    <t>Unie d. Socialist. Sovjetrep.</t>
  </si>
  <si>
    <t>Uruguay</t>
  </si>
  <si>
    <t>van Koreaanse herkomst</t>
  </si>
  <si>
    <t>van Tibetaanse herkomst</t>
  </si>
  <si>
    <t>Vanuatu</t>
  </si>
  <si>
    <t>Venezuela</t>
  </si>
  <si>
    <t>Verenigde Arabische Emiraten</t>
  </si>
  <si>
    <t>Verenigde Staten van Amerika</t>
  </si>
  <si>
    <t>Viëtnam</t>
  </si>
  <si>
    <t>Wit-Rusland</t>
  </si>
  <si>
    <t>Zambia</t>
  </si>
  <si>
    <t>Zimbabwe</t>
  </si>
  <si>
    <t>Zuid-Afrika</t>
  </si>
  <si>
    <t>Zuid-Korea</t>
  </si>
  <si>
    <t>Zweden</t>
  </si>
  <si>
    <t>Zwitserland</t>
  </si>
  <si>
    <t>Eindtotaal</t>
  </si>
  <si>
    <t>Overige landen</t>
  </si>
  <si>
    <t>Onbekend</t>
  </si>
  <si>
    <t>Overige landen (nog 181 herkomstlanden)</t>
  </si>
  <si>
    <t>Rijlabels</t>
  </si>
  <si>
    <t>EU</t>
  </si>
  <si>
    <t>niet-EU</t>
  </si>
  <si>
    <t>000_004</t>
  </si>
  <si>
    <t>005_009</t>
  </si>
  <si>
    <t>010_014</t>
  </si>
  <si>
    <t>015_019</t>
  </si>
  <si>
    <t>020_024</t>
  </si>
  <si>
    <t>025_029</t>
  </si>
  <si>
    <t>030_034</t>
  </si>
  <si>
    <t>035_039</t>
  </si>
  <si>
    <t>040_044</t>
  </si>
  <si>
    <t>045_049</t>
  </si>
  <si>
    <t>050_054</t>
  </si>
  <si>
    <t>055_059</t>
  </si>
  <si>
    <t>060_064</t>
  </si>
  <si>
    <t>065_069</t>
  </si>
  <si>
    <t>070_074</t>
  </si>
  <si>
    <t>075_079</t>
  </si>
  <si>
    <t>080_084</t>
  </si>
  <si>
    <t>085_089</t>
  </si>
  <si>
    <t>090_094</t>
  </si>
  <si>
    <t>095_099</t>
  </si>
  <si>
    <t>100_104</t>
  </si>
  <si>
    <t>105_109</t>
  </si>
  <si>
    <t>110_114</t>
  </si>
  <si>
    <t>115_119</t>
  </si>
  <si>
    <t>Leeftijdsklasse</t>
  </si>
  <si>
    <t>niet-Belgisch</t>
  </si>
  <si>
    <t xml:space="preserve">EU </t>
  </si>
  <si>
    <t>homogene herkomst</t>
  </si>
  <si>
    <t>heterogene herkomst met BE</t>
  </si>
  <si>
    <t>heterogene herkomst zonder BE</t>
  </si>
  <si>
    <t xml:space="preserve">Armoede-indicatoren </t>
  </si>
  <si>
    <t>Herkomst EU</t>
  </si>
  <si>
    <t>Herkomst niet-EU</t>
  </si>
  <si>
    <t>Moeder Belgische origine</t>
  </si>
  <si>
    <t>Moeder andere origine</t>
  </si>
  <si>
    <t>Moeder alle origines</t>
  </si>
  <si>
    <t xml:space="preserve">Belgische herkomst </t>
  </si>
  <si>
    <t>Allen</t>
  </si>
  <si>
    <t>Mannen</t>
  </si>
  <si>
    <t>Vrouwen</t>
  </si>
  <si>
    <t>Congo-Kinshasa</t>
  </si>
  <si>
    <t>Andere ex-Joegoslavië</t>
  </si>
  <si>
    <t>Slovakije</t>
  </si>
  <si>
    <t>Verenigd Koninkrijk</t>
  </si>
  <si>
    <t>Uno - Erkend Ovn Vluchteling</t>
  </si>
  <si>
    <t>Guinee</t>
  </si>
  <si>
    <t>Macedonië</t>
  </si>
  <si>
    <t>Land Niet Gekend</t>
  </si>
  <si>
    <t>Filipijnen</t>
  </si>
  <si>
    <t>Bosnië en Herzegovina</t>
  </si>
  <si>
    <t>Kazachstan</t>
  </si>
  <si>
    <t>Tsjechië</t>
  </si>
  <si>
    <t>Wit-Rusland (Belarus)</t>
  </si>
  <si>
    <t>Kirgizstan</t>
  </si>
  <si>
    <t>Vietnam</t>
  </si>
  <si>
    <t>Sovjet-Unie</t>
  </si>
  <si>
    <t>Mauritanië</t>
  </si>
  <si>
    <t>Vaderlandslozen</t>
  </si>
  <si>
    <t>Kaapverdië</t>
  </si>
  <si>
    <t>Luxemburg</t>
  </si>
  <si>
    <t>Bolivia</t>
  </si>
  <si>
    <t>-</t>
  </si>
  <si>
    <t>Montenegro (Republiek)</t>
  </si>
  <si>
    <t>Myanmar (Birma)</t>
  </si>
  <si>
    <t>Andere ex-Tsjechoslowakije</t>
  </si>
  <si>
    <t>Singapore</t>
  </si>
  <si>
    <t>Hongkong</t>
  </si>
  <si>
    <t>Dominica</t>
  </si>
  <si>
    <t>Guyana (Brits-)</t>
  </si>
  <si>
    <t>Belgische origine</t>
  </si>
  <si>
    <t>Andere origine</t>
  </si>
  <si>
    <t>Andere origines</t>
  </si>
  <si>
    <t>Arbeidsmigrant</t>
  </si>
  <si>
    <t>Gezinshereniger</t>
  </si>
  <si>
    <t>Congo (Kinshasa)</t>
  </si>
  <si>
    <t>Bosnië-Herzegovina</t>
  </si>
  <si>
    <t>Congo (Brazzaville)</t>
  </si>
  <si>
    <t>Dominikaanse Republiek</t>
  </si>
  <si>
    <t>Equatoriaal Guinea</t>
  </si>
  <si>
    <t>Georgie</t>
  </si>
  <si>
    <t>Hong Kong</t>
  </si>
  <si>
    <t>Indië</t>
  </si>
  <si>
    <t>Jamaïca</t>
  </si>
  <si>
    <t>Madagascar</t>
  </si>
  <si>
    <t>Mauretanië</t>
  </si>
  <si>
    <t>Micronesië</t>
  </si>
  <si>
    <t>Myanmar</t>
  </si>
  <si>
    <t>Nog niet definitief bewezen</t>
  </si>
  <si>
    <t>Onbepaald</t>
  </si>
  <si>
    <t>Politiek vluchteling</t>
  </si>
  <si>
    <t>Sao Tome en Principe</t>
  </si>
  <si>
    <t>Timor Leste</t>
  </si>
  <si>
    <t>Tuvalu</t>
  </si>
  <si>
    <t>USSR</t>
  </si>
  <si>
    <t>Vaderlandsloos/Staatloos</t>
  </si>
  <si>
    <t>Vluchteling onbepaald</t>
  </si>
  <si>
    <t>Gewoon secundair</t>
  </si>
  <si>
    <t>1.</t>
  </si>
  <si>
    <t>2.</t>
  </si>
  <si>
    <t>3.</t>
  </si>
  <si>
    <t>4.</t>
  </si>
  <si>
    <t xml:space="preserve">5. </t>
  </si>
  <si>
    <t>6.</t>
  </si>
  <si>
    <t>7.</t>
  </si>
  <si>
    <t>8.</t>
  </si>
  <si>
    <t>9.</t>
  </si>
  <si>
    <t>10.</t>
  </si>
  <si>
    <t>Armoede in Vlaanderen is sterk gekleurd</t>
  </si>
  <si>
    <t>Grote diversiteit in herkomstgroepen</t>
  </si>
  <si>
    <t>Uitsluitend Nederlands</t>
  </si>
  <si>
    <t>Uitsluitend Frans</t>
  </si>
  <si>
    <t>Uitsluitend een andere taal dan Nederlands of Frans</t>
  </si>
  <si>
    <t>Nederlands en Frans</t>
  </si>
  <si>
    <t>Nederlands en een andere taal dan Frans</t>
  </si>
  <si>
    <t>Nederlands, Frans en een andere taal</t>
  </si>
  <si>
    <t>Frans en een andere taal dan Nederlands</t>
  </si>
  <si>
    <t>Thuistaal basisonderwijs, woonplaats Vlaanderen 2016</t>
  </si>
  <si>
    <t>Toename bevolking</t>
  </si>
  <si>
    <t>Toename bevolking andere herkomst</t>
  </si>
  <si>
    <t>Toename bevolking Belgische herkomst</t>
  </si>
  <si>
    <t>Marokko, Algerije, Tunesië, Libië en Mauritanië</t>
  </si>
  <si>
    <t>Opdeling groepen</t>
  </si>
  <si>
    <t xml:space="preserve">Bron: </t>
  </si>
  <si>
    <t>VDAB</t>
  </si>
  <si>
    <r>
      <rPr>
        <b/>
        <i/>
        <sz val="9"/>
        <color theme="1"/>
        <rFont val="Calibri"/>
        <family val="2"/>
        <scheme val="minor"/>
      </rPr>
      <t>Origine</t>
    </r>
    <r>
      <rPr>
        <i/>
        <sz val="9"/>
        <color theme="1"/>
        <rFont val="Calibri"/>
        <family val="2"/>
        <scheme val="minor"/>
      </rPr>
      <t xml:space="preserve"> kijkt enkel naar geboortenationalitet van de persoon zelf, niet van de ouders. Herkomst geeft dus een ruimere groep dan origine. </t>
    </r>
  </si>
  <si>
    <t>Conclusies</t>
  </si>
  <si>
    <t xml:space="preserve">● Arbeidsmarktparticipatie verschilt per herkomstgroep en geslacht. </t>
  </si>
  <si>
    <r>
      <rPr>
        <b/>
        <sz val="9"/>
        <color theme="1"/>
        <rFont val="Calibri"/>
        <family val="2"/>
        <scheme val="minor"/>
      </rPr>
      <t>Bron:</t>
    </r>
    <r>
      <rPr>
        <sz val="9"/>
        <color theme="1"/>
        <rFont val="Calibri"/>
        <family val="2"/>
        <scheme val="minor"/>
      </rPr>
      <t xml:space="preserve"> Rijksregister, berekend door Diensten Data &amp; Analyse van de Vlaamse provincies.</t>
    </r>
  </si>
  <si>
    <t>Niet-Belgische herkomst*</t>
  </si>
  <si>
    <t xml:space="preserve">*Personen van niet-Belgische herkomst zijn alle inwoners:
• met niet de Belgische nationaliteit
• met de Belgische nationaliteit, maar niet de Belgische nationaliteit bij geboorte
• met de Belgische nationaliteit bij geboorte, maar waarvan de nationaliteit bij geboorte van minstens één van de ouders niet-Belg was.
</t>
  </si>
  <si>
    <t>Zuid-Europese (EU) herkomst</t>
  </si>
  <si>
    <t>Oost-Europese (EU) herkomst</t>
  </si>
  <si>
    <t>Oost-Europese (niet-EU) herkomst</t>
  </si>
  <si>
    <t>Maghreb herkomst</t>
  </si>
  <si>
    <t>Noord-/West-Europese (EU) herkomst</t>
  </si>
  <si>
    <t>Kind en Gezin (cijfers geboorten in kansarme gezinnen)</t>
  </si>
  <si>
    <t>Herkomst = op basis van de geboortenationaliteit van de persoon zelf of van zijn of haar ouders.</t>
  </si>
  <si>
    <t>Werkzaamheidsgraad = aandeel werkenden (loontrekkenden en zelfstandigen) bij de bevolking 20-64 jaar.</t>
  </si>
  <si>
    <t>● Laagste participatie: vrouwen herkomst niet-EU.</t>
  </si>
  <si>
    <t>NWWZ naar origine*</t>
  </si>
  <si>
    <t>© Agentschap Integratie en Inburgering. Alle rechten zijn voorbehouden. Niets uit deze uitgave mag worden verveelvoudigd, opgeslagen in een geautomatiseerd gegevensbestand, of openbaar gemaakt, in enige vorm of op enige wijze, hetzij elektronisch, mechanisch, door print-outs, kopieën, of op welke manier dan ook, zonder voorafgaande schriftelijke toestemming van het Agentschap Integratie en Inburgering.</t>
  </si>
  <si>
    <r>
      <rPr>
        <b/>
        <sz val="9"/>
        <color theme="1"/>
        <rFont val="Calibri"/>
        <family val="2"/>
        <scheme val="minor"/>
      </rPr>
      <t>Bron:</t>
    </r>
    <r>
      <rPr>
        <sz val="9"/>
        <color theme="1"/>
        <rFont val="Calibri"/>
        <family val="2"/>
        <scheme val="minor"/>
      </rPr>
      <t xml:space="preserve"> Rijksregister, berekend door Diensten Data &amp; Analyse van de Vlaamse provincies. Cijfers zijn online beschikbaar op provincies.incijfers.be.</t>
    </r>
  </si>
  <si>
    <t>Doelgroep</t>
  </si>
  <si>
    <t>Rechthebbend</t>
  </si>
  <si>
    <t>Status</t>
  </si>
  <si>
    <t>Percentage bevolkingsgroep</t>
  </si>
  <si>
    <t>Ga naar provincies.incijfers.be</t>
  </si>
  <si>
    <t>Bron:</t>
  </si>
  <si>
    <r>
      <rPr>
        <b/>
        <u/>
        <sz val="9"/>
        <rFont val="Calibri"/>
        <family val="2"/>
        <scheme val="minor"/>
      </rPr>
      <t>Bron:</t>
    </r>
    <r>
      <rPr>
        <sz val="9"/>
        <rFont val="Calibri"/>
        <family val="2"/>
        <scheme val="minor"/>
      </rPr>
      <t xml:space="preserve"> </t>
    </r>
    <r>
      <rPr>
        <u/>
        <sz val="9"/>
        <rFont val="Calibri"/>
        <family val="2"/>
        <scheme val="minor"/>
      </rPr>
      <t>Dataloep Onderwijs en Vorming</t>
    </r>
  </si>
  <si>
    <t>Nederlands en een andere taal</t>
  </si>
  <si>
    <t>onbepaald</t>
  </si>
  <si>
    <t xml:space="preserve">Dit cijfer bevat een specifieke groep nieuwkomers: personen die zich voor het eerst op legale wijze en voor langere duur in Vlaanderen vestigen. </t>
  </si>
  <si>
    <t>Nederland (EU)</t>
  </si>
  <si>
    <t>Frankrijk (EU)</t>
  </si>
  <si>
    <t>Noord- en West-Europa (EU)</t>
  </si>
  <si>
    <t>Zuid-Europa (EU)</t>
  </si>
  <si>
    <t>Oost-Europa (EU)</t>
  </si>
  <si>
    <t>Oost-Europa (niet-EU)</t>
  </si>
  <si>
    <t>Maghrebland</t>
  </si>
  <si>
    <t>ander rijk land (OESO)</t>
  </si>
  <si>
    <t>ander land van Afrika</t>
  </si>
  <si>
    <t>ander land van Azië</t>
  </si>
  <si>
    <t>ander land van Centraal- en Zuid-Amerika</t>
  </si>
  <si>
    <t>Gewoon basis (kleuter- en lager)</t>
  </si>
  <si>
    <t>Andere interessante variabelen die beschikbaar zijn: studieniveau, weinig kennis NL.</t>
  </si>
  <si>
    <t>Cyprus, Griekenland, Italië, Malta, Portugal, Spanje</t>
  </si>
  <si>
    <t>Albanië, Wit-Rusland, Bosnië-Herzegovina, Kosovo, Macedonië, Moldavië, Montenegro, Oekraïne, Rusland, Servië</t>
  </si>
  <si>
    <t>Totaal EU:</t>
  </si>
  <si>
    <t>Totaal niet-EU</t>
  </si>
  <si>
    <t>Groepen herkomstlanden 2020</t>
  </si>
  <si>
    <t>Procent</t>
  </si>
  <si>
    <t>Herkomstlanden</t>
  </si>
  <si>
    <t>*Herkomst is gebaseerd op de geboortenationaliteit van de persoon of de geboortenationaliteit van diens ouders, men gaat terug naar het verleden en vandaar deze landen die nu niet meer bestaan.</t>
  </si>
  <si>
    <t>EU-herkomst</t>
  </si>
  <si>
    <t>Niet-EU-herkomst</t>
  </si>
  <si>
    <t>Opdeling groepen: zie werkblad 2</t>
  </si>
  <si>
    <t>EU (niet-Belgisch)</t>
  </si>
  <si>
    <t>Niet-EU</t>
  </si>
  <si>
    <t>Toelichting</t>
  </si>
  <si>
    <t>Berekend naar origine moeder (nationaliteit bij geboorte)</t>
  </si>
  <si>
    <t>Berekend naar herkomst (houdt rekening met nationaliteit bij geboorte van de persoon zelf én zijn of haar ouders)</t>
  </si>
  <si>
    <t xml:space="preserve">Deze indicator geeft een beeld van de verdiencapaciteit, los van of men nu voltijds of deeltijds werkt.  </t>
  </si>
  <si>
    <t xml:space="preserve">Laagste dagloonklasse: brutoloon&lt;100 euro voor één dag werk. </t>
  </si>
  <si>
    <t xml:space="preserve">Van alle volwassenen in het gezin wordt berekend of ze werken en hoeveel (voltijds, deeltijds). De werkintensiteit varieert tussen 0 (geen enkel volwassen lid van het gezin werkt) tot 1 (alle volwassen leden van het gezin werken voltijds). De gezinnen met een werkintensiteit lager dan 0,2 worden beschouwd als gezinnen met een lage werkintensiteit. </t>
  </si>
  <si>
    <t xml:space="preserve">Bronnen: </t>
  </si>
  <si>
    <t>TIEN CIJFERS OVER DIVERSITEIT IN VLAANDEREN</t>
  </si>
  <si>
    <t>Kansarme gezinnen scoren op drie of meer van zes criteria (inkomen, opleiding, arbeiodssituatie, stimulatieniveau, huisvesting, gezondheid)</t>
  </si>
  <si>
    <t>Thuistaal (binair) voor leerlingen met woonplaats Vlaanderen</t>
  </si>
  <si>
    <t>Binaire thuistaal: de taal die de leerling in het gezin spreekt is niet Nederlands indien de leerling in het gezin met niemand of in een gezin met drie gezinsleden (de leerling niet meegerekend) met maximum één gezinslid Nederlands spreekt. Broers en zussen worden als één gezinslid beschouwd.</t>
  </si>
  <si>
    <t>0-4 jaar</t>
  </si>
  <si>
    <t>5-9 jaar</t>
  </si>
  <si>
    <t>10-14 jaar</t>
  </si>
  <si>
    <t>15-19 jaar</t>
  </si>
  <si>
    <t>20-24 jaar</t>
  </si>
  <si>
    <t>25-29 jaar</t>
  </si>
  <si>
    <t>30-34 jaar</t>
  </si>
  <si>
    <t>35-39 jaar</t>
  </si>
  <si>
    <t>40-44 jaar</t>
  </si>
  <si>
    <t>45-49 jaar</t>
  </si>
  <si>
    <t>50-54 jaar</t>
  </si>
  <si>
    <t>55-59 jaar</t>
  </si>
  <si>
    <t>60-64 jaar</t>
  </si>
  <si>
    <t>65-69 jaar</t>
  </si>
  <si>
    <t>70-74 jaar</t>
  </si>
  <si>
    <t>75-79 jaar</t>
  </si>
  <si>
    <t>80-84 jaar</t>
  </si>
  <si>
    <t>85-89 jaar</t>
  </si>
  <si>
    <t>90-94 jaar</t>
  </si>
  <si>
    <t>95+ jaar</t>
  </si>
  <si>
    <t>% niet-Belgsiche herkomst</t>
  </si>
  <si>
    <t>Jouw lokale integratiescan</t>
  </si>
  <si>
    <t>Jouw lokale integratiescan (leefloon, werkintensiteit, dagloonklasse)</t>
  </si>
  <si>
    <t>*Werkzoekenden zonder werk: uitkeringsgerechtigd en niet-uitkeringsgerechtigd (iedereen die aanklopt bij de VDAB)</t>
  </si>
  <si>
    <t>EU+ student</t>
  </si>
  <si>
    <t>EU+ voldoende bestaansmidd.</t>
  </si>
  <si>
    <t>EU-onderdaan onbekende reden</t>
  </si>
  <si>
    <t>Onbepaald statuut</t>
  </si>
  <si>
    <t>Overig statuut</t>
  </si>
  <si>
    <t>Derdelander</t>
  </si>
  <si>
    <t>EU+ (excl. Nederland)</t>
  </si>
  <si>
    <t>Onbepaalde nationaliteit</t>
  </si>
  <si>
    <t xml:space="preserve">Verplicht           </t>
  </si>
  <si>
    <t>Geen Nederlands</t>
  </si>
  <si>
    <t>Combinaties thuistalen: deze cijfers kijken niet alleen naar wel of niet thuistaal Nederlands maar brengen ook mogelijke combinaties in beeld met name Nederlands, Frans, andere taal en hun mogelijke combinaties. Die worden hier samengevat in drie categorieën: uitsluitend Nederlands, Nederlands en een andere taal en geen Nederlandsl.</t>
  </si>
  <si>
    <t>Nationaliteit</t>
  </si>
  <si>
    <t>Nederlands</t>
  </si>
  <si>
    <t>niet-Nederlands</t>
  </si>
  <si>
    <t>totaal</t>
  </si>
  <si>
    <t>% niet-Nederlands</t>
  </si>
  <si>
    <t>Denemarken, Duitsland, Finland, Ierland, Luxemburg, Oostenrijk en Zweden</t>
  </si>
  <si>
    <t>Estland, Letland, Litouwen, Polen, Tsjechië, Slovakije, Hongarije, Slovenië, Bulgarije, Kroatië, Roemenië</t>
  </si>
  <si>
    <t>Canada, Verenigde Staten, Australië, Nieuw-Zeeland, IJsland, Zwitserland, Noorwegen, Verenigd Koninkrijk, Zuid-Korea, Japan, Israël, Chili, Andorra, Liechtenstein, Monaco, San Marino</t>
  </si>
  <si>
    <t>Ander rijk land (OESO)</t>
  </si>
  <si>
    <t>Sovjet-Unie*</t>
  </si>
  <si>
    <t>Joegoslavië*</t>
  </si>
  <si>
    <t>Aandeel in laagste dagloonklasse 2020</t>
  </si>
  <si>
    <t>(Equivalent) leefloon 2020</t>
  </si>
  <si>
    <t>Nader te bepalen</t>
  </si>
  <si>
    <t>Asielzoeker/erkend vluchteling</t>
  </si>
  <si>
    <t>Herkomst in Vlaanderen 2013 en 2023</t>
  </si>
  <si>
    <t>Groepen herkomstlanden in Vlaanderen in 2023</t>
  </si>
  <si>
    <t>Top tien herkomstlanden in Vlaanderen 2023</t>
  </si>
  <si>
    <t>Evolutie groepen herkomstlanden in Vlaanderen 2013-2023</t>
  </si>
  <si>
    <t>Leeftijdsklassen naar herkomst in Vlaanderen 2023</t>
  </si>
  <si>
    <t xml:space="preserve">● Het aandeel niet-Belgische herkomst in totale bevolking is 26%.  </t>
  </si>
  <si>
    <t>● Het bedraagt 40% of meer voor de drie jongste leeftijdsklassen.</t>
  </si>
  <si>
    <t>● Pas vanaf 50-54j daalt het percentage onder de 26% (23%).</t>
  </si>
  <si>
    <t>Vlaanderen steeds diverser: in 2013 had 18% een andere herkomst, in 2023 26%</t>
  </si>
  <si>
    <t>Top drie herkomstlanden: Marokko, Nederland, Turkije</t>
  </si>
  <si>
    <t>Zonder andere herkomst zou de Vlaamse bevolking krimpen; sterkste stijger sinds 2013: Oost-Europa (EU)</t>
  </si>
  <si>
    <t>Personen met andere herkomst dringen de vergrijzing stukje terug: 41% van de kleuters heeft andere herkomst</t>
  </si>
  <si>
    <t>Geboorten in kansarme gezinnen 2022</t>
  </si>
  <si>
    <t>Aandeel personen (0-59j) in gezinnen met lage werkintensiteit 2021</t>
  </si>
  <si>
    <t>Armoede 2020, 2021, 2022</t>
  </si>
  <si>
    <t>Werkzaamheidsgraad Vlaanderen in 2021</t>
  </si>
  <si>
    <t>Werkzoekenden naar origine 2023</t>
  </si>
  <si>
    <t>Werkzoekenden zonder werk, Vlaanderen, december 2023</t>
  </si>
  <si>
    <t>Thuistalen 2022-2023</t>
  </si>
  <si>
    <t>Thuistaal (combinaties) voor leerlingen in het basisonderwijs met woonplaats Vlaanderen 2022-2023</t>
  </si>
  <si>
    <t>Werkzaamheidsgraad herkomst niet-EU ligt 20 procentpunt lager dan Belgische herkomst</t>
  </si>
  <si>
    <t>52% van de werkzoekenden in Vlaanderen heeft andere origine</t>
  </si>
  <si>
    <t>23% in het basisonderwijs en 20% in het secundair heeft een andere thuistaal dan Nederlands</t>
  </si>
  <si>
    <t xml:space="preserve">Verplicht of rechthebbend? EU-onderdanen zijn rechthebbend. Niet-EU-onderdanen zijn verplicht, behalve: arbeidsmigranten, studenten en gezinsvormers met niet-Belgische EU-onderdanen, die zijn rechthebbend. </t>
  </si>
  <si>
    <t>Gemeente-stadsmonitor: jouw lokale integratiescan</t>
  </si>
  <si>
    <t>Volwassen nieuwkomers doelgroep inburgering 2022</t>
  </si>
  <si>
    <t>In 2022 telt Vlaanderen 47.486 volwassen nieuwkomers, een minderheid (23%) is verplicht in te burgeren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</si>
</sst>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 #,##0_ ;_ * \-#,##0_ ;_ * &quot;-&quot;??_ ;_ @_ "/>
    <numFmt numFmtId="166"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i/>
      <sz val="11"/>
      <color theme="1"/>
      <name val="Calibri"/>
      <family val="2"/>
      <scheme val="minor"/>
    </font>
    <font>
      <i/>
      <sz val="11"/>
      <color theme="1"/>
      <name val="Symbol"/>
      <family val="1"/>
      <charset val="2"/>
    </font>
    <font>
      <b/>
      <sz val="11"/>
      <color theme="1"/>
      <name val="Calibri"/>
      <family val="2"/>
    </font>
    <font>
      <b/>
      <sz val="11"/>
      <color theme="1"/>
      <name val="Calibri"/>
      <family val="2"/>
    </font>
    <font>
      <sz val="11"/>
      <name val="Calibri"/>
      <family val="2"/>
    </font>
    <font>
      <i/>
      <sz val="11"/>
      <name val="Calibri"/>
      <family val="2"/>
      <scheme val="minor"/>
    </font>
    <font>
      <u/>
      <sz val="11"/>
      <color theme="10"/>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b/>
      <sz val="16"/>
      <color theme="1"/>
      <name val="Calibri"/>
      <family val="2"/>
      <scheme val="minor"/>
    </font>
    <font>
      <sz val="9"/>
      <color theme="1"/>
      <name val="Calibri"/>
      <family val="2"/>
      <scheme val="minor"/>
    </font>
    <font>
      <b/>
      <sz val="9"/>
      <color theme="1"/>
      <name val="Calibri"/>
      <family val="2"/>
      <scheme val="minor"/>
    </font>
    <font>
      <b/>
      <sz val="20"/>
      <color rgb="FF6D912F"/>
      <name val="Calibri"/>
      <family val="2"/>
      <scheme val="minor"/>
    </font>
    <font>
      <b/>
      <sz val="20"/>
      <color theme="1"/>
      <name val="Calibri"/>
      <family val="2"/>
      <scheme val="minor"/>
    </font>
    <font>
      <b/>
      <sz val="11"/>
      <color theme="0"/>
      <name val="Calibri"/>
      <family val="2"/>
    </font>
    <font>
      <i/>
      <sz val="9"/>
      <color theme="1"/>
      <name val="Calibri"/>
      <family val="2"/>
      <scheme val="minor"/>
    </font>
    <font>
      <u/>
      <sz val="9"/>
      <name val="Calibri"/>
      <family val="2"/>
      <scheme val="minor"/>
    </font>
    <font>
      <b/>
      <i/>
      <sz val="9"/>
      <color theme="1"/>
      <name val="Calibri"/>
      <family val="2"/>
      <scheme val="minor"/>
    </font>
    <font>
      <b/>
      <sz val="10"/>
      <color theme="0"/>
      <name val="Calibri"/>
      <family val="2"/>
      <scheme val="minor"/>
    </font>
    <font>
      <sz val="9"/>
      <name val="Calibri"/>
      <family val="2"/>
      <scheme val="minor"/>
    </font>
    <font>
      <u/>
      <sz val="9"/>
      <color theme="1"/>
      <name val="Calibri"/>
      <family val="2"/>
      <scheme val="minor"/>
    </font>
    <font>
      <b/>
      <u/>
      <sz val="9"/>
      <name val="Calibri"/>
      <family val="2"/>
      <scheme val="minor"/>
    </font>
    <font>
      <b/>
      <u/>
      <sz val="9"/>
      <color theme="10"/>
      <name val="Calibri"/>
      <family val="2"/>
      <scheme val="minor"/>
    </font>
    <font>
      <sz val="10"/>
      <name val="Arial"/>
      <family val="2"/>
    </font>
    <font>
      <sz val="11"/>
      <name val="Calibri"/>
      <family val="2"/>
      <scheme val="minor"/>
    </font>
    <font>
      <b/>
      <sz val="9"/>
      <name val="Calibri"/>
      <family val="2"/>
      <scheme val="minor"/>
    </font>
    <font>
      <sz val="9"/>
      <color theme="10"/>
      <name val="Calibri"/>
      <family val="2"/>
      <scheme val="minor"/>
    </font>
    <font>
      <sz val="11"/>
      <color rgb="FF000000"/>
      <name val="Calibri"/>
      <family val="2"/>
      <scheme val="minor"/>
    </font>
    <font>
      <b/>
      <u/>
      <sz val="8"/>
      <color theme="10"/>
      <name val="Calibri"/>
      <family val="2"/>
      <scheme val="minor"/>
    </font>
    <font>
      <sz val="11"/>
      <color indexed="8"/>
      <name val="Calibri"/>
      <family val="2"/>
      <scheme val="minor"/>
    </font>
    <font>
      <i/>
      <sz val="10"/>
      <color theme="1"/>
      <name val="Calibri"/>
      <family val="2"/>
      <scheme val="minor"/>
    </font>
    <font>
      <u/>
      <sz val="9"/>
      <color theme="10"/>
      <name val="Calibri"/>
      <family val="2"/>
      <scheme val="minor"/>
    </font>
  </fonts>
  <fills count="12">
    <fill>
      <patternFill patternType="none"/>
    </fill>
    <fill>
      <patternFill patternType="gray125"/>
    </fill>
    <fill>
      <patternFill patternType="solid">
        <fgColor theme="4" tint="0.79998168889431442"/>
        <bgColor theme="4" tint="0.79998168889431442"/>
      </patternFill>
    </fill>
    <fill>
      <patternFill patternType="solid">
        <fgColor theme="0"/>
        <bgColor indexed="64"/>
      </patternFill>
    </fill>
    <fill>
      <patternFill patternType="solid">
        <fgColor rgb="FF6D912F"/>
        <bgColor indexed="64"/>
      </patternFill>
    </fill>
    <fill>
      <patternFill patternType="solid">
        <fgColor rgb="FFC0AF20"/>
        <bgColor indexed="64"/>
      </patternFill>
    </fill>
    <fill>
      <patternFill patternType="solid">
        <fgColor theme="9" tint="0.79998168889431442"/>
        <bgColor indexed="64"/>
      </patternFill>
    </fill>
    <fill>
      <patternFill patternType="solid">
        <fgColor rgb="FFE3EFCD"/>
        <bgColor indexed="64"/>
      </patternFill>
    </fill>
    <fill>
      <patternFill patternType="solid">
        <fgColor theme="9"/>
        <bgColor indexed="64"/>
      </patternFill>
    </fill>
    <fill>
      <patternFill patternType="solid">
        <fgColor rgb="FFF4EFBE"/>
        <bgColor indexed="64"/>
      </patternFill>
    </fill>
    <fill>
      <patternFill patternType="solid">
        <fgColor theme="7" tint="0.39997558519241921"/>
        <bgColor indexed="64"/>
      </patternFill>
    </fill>
    <fill>
      <patternFill patternType="solid">
        <fgColor rgb="FFECECE4"/>
        <bgColor indexed="64"/>
      </patternFill>
    </fill>
  </fills>
  <borders count="33">
    <border>
      <left/>
      <right/>
      <top/>
      <bottom/>
      <diagonal/>
    </border>
    <border>
      <left/>
      <right/>
      <top style="thin">
        <color theme="4" tint="0.39997558519241921"/>
      </top>
      <bottom/>
      <diagonal/>
    </border>
    <border>
      <left/>
      <right/>
      <top/>
      <bottom style="thin">
        <color theme="4" tint="0.39997558519241921"/>
      </bottom>
      <diagonal/>
    </border>
    <border>
      <left style="thin">
        <color indexed="64"/>
      </left>
      <right style="thin">
        <color indexed="64"/>
      </right>
      <top/>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thin">
        <color rgb="FFC9C8B3"/>
      </left>
      <right style="thin">
        <color rgb="FFC9C8B3"/>
      </right>
      <top style="thin">
        <color rgb="FFC9C8B3"/>
      </top>
      <bottom style="thin">
        <color rgb="FFC9C8B3"/>
      </bottom>
      <diagonal/>
    </border>
    <border>
      <left/>
      <right/>
      <top style="thin">
        <color rgb="FFC9C8B3"/>
      </top>
      <bottom/>
      <diagonal/>
    </border>
    <border>
      <left style="thin">
        <color rgb="FFC9C8B3"/>
      </left>
      <right style="thin">
        <color rgb="FFC9C8B3"/>
      </right>
      <top/>
      <bottom style="thin">
        <color rgb="FFC9C8B3"/>
      </bottom>
      <diagonal/>
    </border>
    <border>
      <left style="dotted">
        <color theme="0"/>
      </left>
      <right style="dotted">
        <color theme="0"/>
      </right>
      <top style="dotted">
        <color theme="0"/>
      </top>
      <bottom style="dotted">
        <color theme="0"/>
      </bottom>
      <diagonal/>
    </border>
    <border>
      <left style="dotted">
        <color theme="0"/>
      </left>
      <right/>
      <top style="dotted">
        <color theme="0"/>
      </top>
      <bottom style="dotted">
        <color theme="0"/>
      </bottom>
      <diagonal/>
    </border>
    <border>
      <left/>
      <right/>
      <top style="dotted">
        <color theme="0"/>
      </top>
      <bottom style="dotted">
        <color theme="0"/>
      </bottom>
      <diagonal/>
    </border>
    <border>
      <left/>
      <right style="dotted">
        <color theme="0"/>
      </right>
      <top style="dotted">
        <color theme="0"/>
      </top>
      <bottom style="dotted">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rgb="FFC9C8B3"/>
      </left>
      <right style="thin">
        <color rgb="FFC9C8B3"/>
      </right>
      <top/>
      <bottom/>
      <diagonal/>
    </border>
    <border>
      <left style="thin">
        <color indexed="8"/>
      </left>
      <right style="thin">
        <color indexed="8"/>
      </right>
      <top style="thin">
        <color indexed="8"/>
      </top>
      <bottom style="thin">
        <color indexed="8"/>
      </bottom>
      <diagonal/>
    </border>
    <border>
      <left style="thin">
        <color rgb="FFC9C8B3"/>
      </left>
      <right style="thin">
        <color rgb="FFC9C8B3"/>
      </right>
      <top style="thin">
        <color rgb="FFC9C8B3"/>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rgb="FFC9C8B3"/>
      </left>
      <right style="hair">
        <color rgb="FFC9C8B3"/>
      </right>
      <top style="hair">
        <color rgb="FFC9C8B3"/>
      </top>
      <bottom style="hair">
        <color rgb="FFC9C8B3"/>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28" fillId="0" borderId="0"/>
    <xf numFmtId="0" fontId="32" fillId="0" borderId="0"/>
    <xf numFmtId="0" fontId="32" fillId="0" borderId="0"/>
    <xf numFmtId="0" fontId="34" fillId="0" borderId="0"/>
  </cellStyleXfs>
  <cellXfs count="220">
    <xf numFmtId="0" fontId="0" fillId="0" borderId="0" xfId="0"/>
    <xf numFmtId="165" fontId="0" fillId="0" borderId="0" xfId="1" applyNumberFormat="1" applyFont="1"/>
    <xf numFmtId="165" fontId="0" fillId="0" borderId="0" xfId="0" applyNumberFormat="1"/>
    <xf numFmtId="9" fontId="0" fillId="0" borderId="0" xfId="2" applyNumberFormat="1" applyFont="1"/>
    <xf numFmtId="9" fontId="0" fillId="0" borderId="0" xfId="2" applyFont="1"/>
    <xf numFmtId="0" fontId="0" fillId="0" borderId="0" xfId="0" applyAlignment="1">
      <alignment horizontal="left"/>
    </xf>
    <xf numFmtId="0" fontId="0" fillId="0" borderId="0" xfId="0" applyNumberFormat="1"/>
    <xf numFmtId="0" fontId="4" fillId="0" borderId="0" xfId="0" applyFont="1" applyAlignment="1">
      <alignment vertical="center"/>
    </xf>
    <xf numFmtId="0" fontId="5" fillId="0" borderId="0" xfId="0" applyFont="1" applyAlignment="1">
      <alignment horizontal="left" vertical="center" indent="5"/>
    </xf>
    <xf numFmtId="9" fontId="0" fillId="0" borderId="0" xfId="0" applyNumberFormat="1"/>
    <xf numFmtId="0" fontId="6" fillId="2" borderId="1" xfId="0" applyFont="1" applyFill="1" applyBorder="1" applyAlignment="1">
      <alignment horizontal="left"/>
    </xf>
    <xf numFmtId="0" fontId="6" fillId="2" borderId="1" xfId="0" applyNumberFormat="1" applyFont="1" applyFill="1" applyBorder="1"/>
    <xf numFmtId="166" fontId="0" fillId="0" borderId="0" xfId="2" applyNumberFormat="1" applyFont="1"/>
    <xf numFmtId="0" fontId="4" fillId="0" borderId="0" xfId="0" applyFont="1" applyAlignment="1">
      <alignment horizontal="left"/>
    </xf>
    <xf numFmtId="0" fontId="7" fillId="2" borderId="2" xfId="0" applyFont="1" applyFill="1" applyBorder="1"/>
    <xf numFmtId="0" fontId="7" fillId="2" borderId="1" xfId="0" applyFont="1" applyFill="1" applyBorder="1" applyAlignment="1">
      <alignment horizontal="left"/>
    </xf>
    <xf numFmtId="0" fontId="7" fillId="2" borderId="1" xfId="0" applyNumberFormat="1" applyFont="1" applyFill="1" applyBorder="1"/>
    <xf numFmtId="0" fontId="7" fillId="2" borderId="0" xfId="0" applyFont="1" applyFill="1" applyBorder="1"/>
    <xf numFmtId="0" fontId="0" fillId="0" borderId="0" xfId="0" applyAlignment="1">
      <alignment wrapText="1"/>
    </xf>
    <xf numFmtId="0" fontId="4" fillId="0" borderId="0" xfId="0" applyFont="1"/>
    <xf numFmtId="0" fontId="0" fillId="0" borderId="0" xfId="0" applyBorder="1" applyAlignment="1">
      <alignment vertical="top" wrapText="1"/>
    </xf>
    <xf numFmtId="0" fontId="0" fillId="0" borderId="0" xfId="0" applyAlignment="1">
      <alignment vertical="center" wrapText="1"/>
    </xf>
    <xf numFmtId="3" fontId="0" fillId="0" borderId="0" xfId="0" applyNumberFormat="1" applyAlignment="1">
      <alignment vertical="center" wrapText="1"/>
    </xf>
    <xf numFmtId="3" fontId="0" fillId="0" borderId="0" xfId="0" applyNumberFormat="1" applyAlignment="1">
      <alignment wrapText="1"/>
    </xf>
    <xf numFmtId="0" fontId="4" fillId="0" borderId="0" xfId="0" applyFont="1" applyAlignment="1">
      <alignment vertical="top" wrapText="1"/>
    </xf>
    <xf numFmtId="0" fontId="4" fillId="0" borderId="0" xfId="0" applyFont="1" applyFill="1" applyBorder="1"/>
    <xf numFmtId="165" fontId="0" fillId="0" borderId="0" xfId="1" applyNumberFormat="1" applyFont="1" applyAlignment="1">
      <alignment vertical="center" wrapText="1"/>
    </xf>
    <xf numFmtId="0" fontId="2" fillId="2" borderId="0" xfId="0" applyFont="1" applyFill="1" applyBorder="1" applyAlignment="1">
      <alignment horizontal="left"/>
    </xf>
    <xf numFmtId="0" fontId="0" fillId="0" borderId="1" xfId="0" applyBorder="1" applyAlignment="1">
      <alignment horizontal="left"/>
    </xf>
    <xf numFmtId="0" fontId="2" fillId="2" borderId="0" xfId="0" applyNumberFormat="1" applyFont="1" applyFill="1" applyBorder="1"/>
    <xf numFmtId="0" fontId="0" fillId="0" borderId="1" xfId="0" applyNumberFormat="1" applyBorder="1"/>
    <xf numFmtId="3" fontId="0" fillId="0" borderId="0" xfId="0" applyNumberFormat="1"/>
    <xf numFmtId="0" fontId="10" fillId="0" borderId="0" xfId="3" applyAlignment="1">
      <alignment vertical="center"/>
    </xf>
    <xf numFmtId="0" fontId="4" fillId="0" borderId="0" xfId="0" applyFont="1" applyFill="1" applyBorder="1" applyAlignment="1">
      <alignment vertical="top" wrapText="1"/>
    </xf>
    <xf numFmtId="0" fontId="0" fillId="0" borderId="0" xfId="0" applyFont="1"/>
    <xf numFmtId="165" fontId="0" fillId="0" borderId="0" xfId="0" applyNumberFormat="1" applyFont="1"/>
    <xf numFmtId="165" fontId="0" fillId="0" borderId="0" xfId="0" applyNumberFormat="1" applyFont="1" applyAlignment="1">
      <alignment vertical="top" wrapText="1"/>
    </xf>
    <xf numFmtId="0" fontId="2" fillId="0" borderId="0" xfId="0" applyFont="1" applyFill="1"/>
    <xf numFmtId="165" fontId="2" fillId="0" borderId="0" xfId="1" applyNumberFormat="1" applyFont="1" applyFill="1"/>
    <xf numFmtId="165" fontId="0" fillId="0" borderId="0" xfId="1" applyNumberFormat="1" applyFont="1" applyFill="1"/>
    <xf numFmtId="0" fontId="18" fillId="0" borderId="0" xfId="0" applyFont="1" applyFill="1" applyAlignment="1">
      <alignment vertical="center"/>
    </xf>
    <xf numFmtId="0" fontId="15" fillId="0" borderId="0" xfId="0" applyFont="1" applyFill="1" applyAlignment="1">
      <alignment vertical="center" wrapText="1"/>
    </xf>
    <xf numFmtId="0" fontId="0" fillId="0" borderId="16" xfId="0" applyBorder="1" applyAlignment="1">
      <alignment horizontal="left"/>
    </xf>
    <xf numFmtId="0" fontId="0" fillId="0" borderId="16" xfId="0" applyFont="1" applyBorder="1"/>
    <xf numFmtId="0" fontId="17" fillId="3" borderId="0" xfId="0" applyFont="1" applyFill="1" applyAlignment="1">
      <alignment vertical="center"/>
    </xf>
    <xf numFmtId="0" fontId="14" fillId="3" borderId="0" xfId="0" applyFont="1" applyFill="1" applyAlignment="1">
      <alignment vertical="center"/>
    </xf>
    <xf numFmtId="0" fontId="11" fillId="4" borderId="16" xfId="0" applyFont="1" applyFill="1" applyBorder="1"/>
    <xf numFmtId="0" fontId="11" fillId="4" borderId="16" xfId="0" applyFont="1" applyFill="1" applyBorder="1" applyAlignment="1">
      <alignment horizontal="left"/>
    </xf>
    <xf numFmtId="0" fontId="19" fillId="4" borderId="16" xfId="0" applyFont="1" applyFill="1" applyBorder="1"/>
    <xf numFmtId="0" fontId="0" fillId="0" borderId="16" xfId="0" applyBorder="1"/>
    <xf numFmtId="0" fontId="12" fillId="8" borderId="16" xfId="0" applyFont="1" applyFill="1" applyBorder="1"/>
    <xf numFmtId="9" fontId="12" fillId="8" borderId="16" xfId="0" applyNumberFormat="1" applyFont="1" applyFill="1" applyBorder="1"/>
    <xf numFmtId="0" fontId="0" fillId="0" borderId="16" xfId="0" applyFill="1" applyBorder="1"/>
    <xf numFmtId="0" fontId="4" fillId="0" borderId="17" xfId="0" applyFont="1" applyFill="1" applyBorder="1"/>
    <xf numFmtId="0" fontId="11" fillId="8" borderId="16" xfId="0" applyFont="1" applyFill="1" applyBorder="1"/>
    <xf numFmtId="0" fontId="15" fillId="0" borderId="0" xfId="0" applyFont="1"/>
    <xf numFmtId="0" fontId="20" fillId="0" borderId="0" xfId="0" applyFont="1" applyFill="1" applyBorder="1"/>
    <xf numFmtId="0" fontId="20" fillId="0" borderId="0" xfId="0" applyFont="1" applyFill="1" applyBorder="1" applyAlignment="1">
      <alignment vertical="top" wrapText="1"/>
    </xf>
    <xf numFmtId="0" fontId="11" fillId="8" borderId="16" xfId="0" applyFont="1" applyFill="1" applyBorder="1" applyAlignment="1">
      <alignment vertical="center"/>
    </xf>
    <xf numFmtId="0" fontId="23" fillId="8" borderId="16" xfId="0" applyFont="1" applyFill="1" applyBorder="1" applyAlignment="1">
      <alignment vertical="center" wrapText="1"/>
    </xf>
    <xf numFmtId="0" fontId="21" fillId="5" borderId="0" xfId="3" applyFont="1" applyFill="1" applyAlignment="1">
      <alignment horizontal="left" vertical="center" wrapText="1"/>
    </xf>
    <xf numFmtId="0" fontId="20" fillId="0" borderId="0" xfId="0" applyFont="1" applyAlignment="1">
      <alignment vertical="top" wrapText="1"/>
    </xf>
    <xf numFmtId="0" fontId="0" fillId="6" borderId="4" xfId="0" applyFont="1" applyFill="1" applyBorder="1" applyAlignment="1">
      <alignment horizontal="left" vertical="top"/>
    </xf>
    <xf numFmtId="0" fontId="0" fillId="6" borderId="4" xfId="0" applyFont="1" applyFill="1" applyBorder="1" applyAlignment="1">
      <alignment vertical="top"/>
    </xf>
    <xf numFmtId="0" fontId="15" fillId="0" borderId="0" xfId="0" applyFont="1" applyAlignment="1">
      <alignment vertical="top" wrapText="1"/>
    </xf>
    <xf numFmtId="0" fontId="17" fillId="0" borderId="0" xfId="0" applyFont="1" applyFill="1" applyAlignment="1">
      <alignment vertical="center"/>
    </xf>
    <xf numFmtId="0" fontId="11" fillId="0" borderId="0" xfId="0" applyFont="1" applyFill="1" applyBorder="1"/>
    <xf numFmtId="0" fontId="0" fillId="0" borderId="0" xfId="0" applyFill="1" applyBorder="1"/>
    <xf numFmtId="165" fontId="0" fillId="0" borderId="0" xfId="1" applyNumberFormat="1" applyFont="1" applyFill="1" applyBorder="1"/>
    <xf numFmtId="165" fontId="11" fillId="0" borderId="0" xfId="0" applyNumberFormat="1" applyFont="1" applyFill="1" applyBorder="1"/>
    <xf numFmtId="0" fontId="11" fillId="8" borderId="18" xfId="0" applyFont="1" applyFill="1" applyBorder="1"/>
    <xf numFmtId="0" fontId="2" fillId="10" borderId="19" xfId="0" applyFont="1" applyFill="1" applyBorder="1" applyAlignment="1">
      <alignment horizontal="left"/>
    </xf>
    <xf numFmtId="0" fontId="11" fillId="4" borderId="16" xfId="0" applyFont="1" applyFill="1" applyBorder="1" applyProtection="1">
      <protection locked="0"/>
    </xf>
    <xf numFmtId="0" fontId="0" fillId="0" borderId="16" xfId="0" applyBorder="1" applyProtection="1">
      <protection locked="0"/>
    </xf>
    <xf numFmtId="165" fontId="0" fillId="0" borderId="16" xfId="1" applyNumberFormat="1" applyFont="1" applyBorder="1" applyProtection="1">
      <protection locked="0"/>
    </xf>
    <xf numFmtId="0" fontId="0" fillId="0" borderId="16" xfId="0" applyBorder="1" applyAlignment="1" applyProtection="1">
      <alignment horizontal="left"/>
      <protection locked="0"/>
    </xf>
    <xf numFmtId="166" fontId="0" fillId="0" borderId="16" xfId="0" applyNumberFormat="1" applyBorder="1" applyProtection="1">
      <protection locked="0"/>
    </xf>
    <xf numFmtId="3" fontId="0" fillId="0" borderId="16" xfId="0" applyNumberFormat="1" applyBorder="1" applyProtection="1">
      <protection locked="0"/>
    </xf>
    <xf numFmtId="165" fontId="11" fillId="4" borderId="16" xfId="1" applyNumberFormat="1" applyFont="1" applyFill="1" applyBorder="1" applyProtection="1">
      <protection locked="0"/>
    </xf>
    <xf numFmtId="9" fontId="0" fillId="10" borderId="19" xfId="2" applyNumberFormat="1" applyFont="1" applyFill="1" applyBorder="1" applyProtection="1">
      <protection locked="0"/>
    </xf>
    <xf numFmtId="9" fontId="0" fillId="10" borderId="19" xfId="2" applyFont="1" applyFill="1" applyBorder="1" applyProtection="1">
      <protection locked="0"/>
    </xf>
    <xf numFmtId="0" fontId="17" fillId="0" borderId="0" xfId="0" applyFont="1" applyFill="1" applyAlignment="1">
      <alignment horizontal="center" vertical="center"/>
    </xf>
    <xf numFmtId="0" fontId="11" fillId="8" borderId="16" xfId="0" applyFont="1" applyFill="1" applyBorder="1" applyAlignment="1" applyProtection="1">
      <alignment vertical="center"/>
      <protection locked="0"/>
    </xf>
    <xf numFmtId="0" fontId="11" fillId="8" borderId="16" xfId="0" applyFont="1" applyFill="1" applyBorder="1" applyProtection="1">
      <protection locked="0"/>
    </xf>
    <xf numFmtId="0" fontId="0" fillId="3" borderId="16" xfId="0" applyFill="1" applyBorder="1" applyProtection="1">
      <protection locked="0"/>
    </xf>
    <xf numFmtId="165" fontId="0" fillId="3" borderId="16" xfId="1" applyNumberFormat="1" applyFont="1" applyFill="1" applyBorder="1" applyProtection="1">
      <protection locked="0"/>
    </xf>
    <xf numFmtId="165" fontId="11" fillId="8" borderId="16" xfId="1" applyNumberFormat="1" applyFont="1" applyFill="1" applyBorder="1" applyProtection="1">
      <protection locked="0"/>
    </xf>
    <xf numFmtId="0" fontId="0" fillId="0" borderId="0" xfId="0" applyProtection="1">
      <protection locked="0"/>
    </xf>
    <xf numFmtId="0" fontId="8" fillId="0" borderId="16" xfId="0" applyFont="1" applyFill="1" applyBorder="1" applyProtection="1">
      <protection locked="0"/>
    </xf>
    <xf numFmtId="165" fontId="0" fillId="0" borderId="0" xfId="0" applyNumberFormat="1" applyFont="1" applyAlignment="1" applyProtection="1">
      <alignment vertical="top" wrapText="1"/>
      <protection locked="0"/>
    </xf>
    <xf numFmtId="165" fontId="0" fillId="0" borderId="16" xfId="1" applyNumberFormat="1" applyFont="1" applyBorder="1" applyProtection="1"/>
    <xf numFmtId="3" fontId="11" fillId="4" borderId="16" xfId="0" applyNumberFormat="1" applyFont="1" applyFill="1" applyBorder="1" applyProtection="1">
      <protection locked="0"/>
    </xf>
    <xf numFmtId="0" fontId="0" fillId="0" borderId="0" xfId="0" applyFont="1" applyProtection="1">
      <protection locked="0"/>
    </xf>
    <xf numFmtId="0" fontId="3" fillId="0" borderId="0" xfId="0" applyFont="1" applyAlignment="1" applyProtection="1">
      <alignment horizontal="right"/>
      <protection locked="0"/>
    </xf>
    <xf numFmtId="0" fontId="0" fillId="0" borderId="0" xfId="0" applyAlignment="1" applyProtection="1">
      <alignment vertical="top" wrapText="1"/>
      <protection locked="0"/>
    </xf>
    <xf numFmtId="0" fontId="2" fillId="0" borderId="0" xfId="0" applyFont="1"/>
    <xf numFmtId="0" fontId="0" fillId="0" borderId="0" xfId="0" applyAlignment="1">
      <alignment vertical="top" wrapText="1"/>
    </xf>
    <xf numFmtId="0" fontId="10" fillId="0" borderId="0" xfId="3" applyAlignment="1">
      <alignment vertical="top"/>
    </xf>
    <xf numFmtId="0" fontId="15" fillId="0" borderId="0" xfId="0" applyFont="1" applyFill="1" applyAlignment="1">
      <alignment vertical="top" wrapText="1"/>
    </xf>
    <xf numFmtId="0" fontId="0" fillId="0" borderId="0" xfId="0" applyFill="1"/>
    <xf numFmtId="165" fontId="0" fillId="0" borderId="26" xfId="1" applyNumberFormat="1" applyFont="1" applyFill="1" applyBorder="1" applyProtection="1"/>
    <xf numFmtId="0" fontId="0" fillId="0" borderId="26" xfId="0" applyFill="1" applyBorder="1" applyProtection="1">
      <protection locked="0"/>
    </xf>
    <xf numFmtId="165" fontId="0" fillId="0" borderId="26" xfId="1" applyNumberFormat="1" applyFont="1" applyFill="1" applyBorder="1" applyProtection="1">
      <protection locked="0"/>
    </xf>
    <xf numFmtId="3" fontId="0" fillId="0" borderId="16" xfId="1" applyNumberFormat="1" applyFont="1" applyBorder="1" applyProtection="1">
      <protection locked="0"/>
    </xf>
    <xf numFmtId="3" fontId="11" fillId="8" borderId="16" xfId="1" applyNumberFormat="1" applyFont="1" applyFill="1" applyBorder="1" applyProtection="1">
      <protection locked="0"/>
    </xf>
    <xf numFmtId="0" fontId="24" fillId="0" borderId="0" xfId="0" applyFont="1" applyFill="1" applyAlignment="1">
      <alignment vertical="center" wrapText="1"/>
    </xf>
    <xf numFmtId="0" fontId="29" fillId="0" borderId="0" xfId="0" applyFont="1" applyFill="1"/>
    <xf numFmtId="0" fontId="15" fillId="0" borderId="0" xfId="0" quotePrefix="1" applyFont="1" applyFill="1" applyAlignment="1">
      <alignment vertical="top" wrapText="1"/>
    </xf>
    <xf numFmtId="3" fontId="0" fillId="0" borderId="27" xfId="0" applyNumberFormat="1" applyBorder="1"/>
    <xf numFmtId="0" fontId="0" fillId="3" borderId="0" xfId="0" applyFill="1"/>
    <xf numFmtId="0" fontId="11" fillId="4" borderId="16" xfId="0" applyFont="1" applyFill="1" applyBorder="1" applyAlignment="1" applyProtection="1">
      <alignment horizontal="right"/>
      <protection locked="0"/>
    </xf>
    <xf numFmtId="3" fontId="15" fillId="0" borderId="0" xfId="0" applyNumberFormat="1" applyFont="1" applyFill="1" applyAlignment="1">
      <alignment vertical="top" wrapText="1"/>
    </xf>
    <xf numFmtId="0" fontId="15" fillId="0" borderId="0" xfId="0" applyFont="1" applyAlignment="1">
      <alignment horizontal="left" vertical="top" wrapText="1"/>
    </xf>
    <xf numFmtId="0" fontId="11" fillId="4" borderId="29" xfId="0" applyFont="1" applyFill="1" applyBorder="1"/>
    <xf numFmtId="9" fontId="0" fillId="0" borderId="30" xfId="2" applyFont="1" applyBorder="1" applyAlignment="1">
      <alignment horizontal="left"/>
    </xf>
    <xf numFmtId="9" fontId="11" fillId="4" borderId="31" xfId="2" applyFont="1" applyFill="1" applyBorder="1" applyAlignment="1" applyProtection="1">
      <alignment horizontal="left"/>
      <protection locked="0"/>
    </xf>
    <xf numFmtId="3" fontId="0" fillId="0" borderId="32" xfId="0" applyNumberFormat="1" applyBorder="1"/>
    <xf numFmtId="0" fontId="0" fillId="0" borderId="32" xfId="0" applyBorder="1"/>
    <xf numFmtId="0" fontId="0" fillId="0" borderId="4" xfId="0" applyFill="1" applyBorder="1" applyAlignment="1">
      <alignment horizontal="left"/>
    </xf>
    <xf numFmtId="3" fontId="0" fillId="0" borderId="4" xfId="0" applyNumberFormat="1" applyBorder="1"/>
    <xf numFmtId="0" fontId="11" fillId="4" borderId="32" xfId="0" applyFont="1" applyFill="1" applyBorder="1" applyProtection="1">
      <protection locked="0"/>
    </xf>
    <xf numFmtId="0" fontId="11" fillId="4" borderId="32" xfId="0" applyFont="1" applyFill="1" applyBorder="1"/>
    <xf numFmtId="0" fontId="0" fillId="0" borderId="32" xfId="0" applyBorder="1" applyAlignment="1">
      <alignment horizontal="left"/>
    </xf>
    <xf numFmtId="0" fontId="0" fillId="0" borderId="32" xfId="0" applyFill="1" applyBorder="1" applyAlignment="1">
      <alignment horizontal="left"/>
    </xf>
    <xf numFmtId="9" fontId="0" fillId="0" borderId="32" xfId="2" applyFont="1" applyBorder="1"/>
    <xf numFmtId="0" fontId="11" fillId="3" borderId="0" xfId="0" applyFont="1" applyFill="1" applyBorder="1" applyAlignment="1">
      <alignment horizontal="left"/>
    </xf>
    <xf numFmtId="0" fontId="11" fillId="4" borderId="32" xfId="0" applyFont="1" applyFill="1" applyBorder="1" applyAlignment="1">
      <alignment horizontal="right"/>
    </xf>
    <xf numFmtId="0" fontId="0" fillId="0" borderId="0" xfId="0" applyAlignment="1" applyProtection="1">
      <alignment horizontal="left"/>
      <protection locked="0"/>
    </xf>
    <xf numFmtId="0" fontId="0" fillId="0" borderId="16" xfId="0" applyFont="1" applyFill="1" applyBorder="1" applyAlignment="1" applyProtection="1">
      <alignment wrapText="1"/>
      <protection locked="0"/>
    </xf>
    <xf numFmtId="0" fontId="0" fillId="0" borderId="16" xfId="0" applyFont="1" applyFill="1" applyBorder="1" applyAlignment="1" applyProtection="1">
      <alignment horizontal="center" wrapText="1"/>
      <protection locked="0"/>
    </xf>
    <xf numFmtId="0" fontId="0" fillId="0" borderId="16" xfId="0" applyFont="1" applyFill="1" applyBorder="1" applyAlignment="1" applyProtection="1">
      <protection locked="0"/>
    </xf>
    <xf numFmtId="0" fontId="0" fillId="0" borderId="3" xfId="0" applyFont="1" applyFill="1" applyBorder="1"/>
    <xf numFmtId="0" fontId="0" fillId="0" borderId="0" xfId="0" applyFont="1" applyFill="1" applyBorder="1" applyAlignment="1">
      <alignment vertical="top" wrapText="1"/>
    </xf>
    <xf numFmtId="0" fontId="0" fillId="0" borderId="16" xfId="0" applyFont="1" applyFill="1" applyBorder="1" applyAlignment="1">
      <alignment vertical="top" wrapText="1"/>
    </xf>
    <xf numFmtId="0" fontId="16" fillId="5" borderId="0" xfId="0" applyFont="1" applyFill="1" applyAlignment="1">
      <alignment horizontal="left" vertical="center" wrapText="1"/>
    </xf>
    <xf numFmtId="0" fontId="0" fillId="0" borderId="26" xfId="0" applyFill="1" applyBorder="1" applyAlignment="1" applyProtection="1">
      <alignment horizontal="left"/>
      <protection locked="0"/>
    </xf>
    <xf numFmtId="3" fontId="0" fillId="0" borderId="16" xfId="0" applyNumberFormat="1" applyFill="1" applyBorder="1" applyProtection="1">
      <protection locked="0"/>
    </xf>
    <xf numFmtId="9" fontId="0" fillId="0" borderId="16" xfId="2" applyFont="1" applyBorder="1" applyProtection="1">
      <protection locked="0"/>
    </xf>
    <xf numFmtId="10" fontId="0" fillId="0" borderId="16" xfId="0" applyNumberFormat="1" applyBorder="1" applyProtection="1">
      <protection locked="0"/>
    </xf>
    <xf numFmtId="0" fontId="36" fillId="5" borderId="0" xfId="3" applyFont="1" applyFill="1" applyAlignment="1">
      <alignment horizontal="left" vertical="center" wrapText="1"/>
    </xf>
    <xf numFmtId="0" fontId="36" fillId="5" borderId="0" xfId="3" applyFont="1" applyFill="1" applyAlignment="1">
      <alignment horizontal="left" vertical="center"/>
    </xf>
    <xf numFmtId="0" fontId="17" fillId="0" borderId="0" xfId="0" applyFont="1" applyAlignment="1">
      <alignment vertical="center"/>
    </xf>
    <xf numFmtId="0" fontId="18" fillId="0" borderId="0" xfId="0" applyFont="1" applyAlignment="1">
      <alignment vertical="center"/>
    </xf>
    <xf numFmtId="0" fontId="11" fillId="4" borderId="0" xfId="0" applyFont="1" applyFill="1"/>
    <xf numFmtId="0" fontId="12" fillId="4" borderId="0" xfId="0" applyFont="1" applyFill="1"/>
    <xf numFmtId="0" fontId="11" fillId="4" borderId="16" xfId="0" applyFont="1" applyFill="1" applyBorder="1" applyAlignment="1">
      <alignment wrapText="1"/>
    </xf>
    <xf numFmtId="0" fontId="20" fillId="0" borderId="0" xfId="0" applyFont="1" applyAlignment="1">
      <alignment wrapText="1"/>
    </xf>
    <xf numFmtId="0" fontId="20" fillId="0" borderId="0" xfId="0" applyFont="1" applyAlignment="1">
      <alignment horizontal="left"/>
    </xf>
    <xf numFmtId="0" fontId="0" fillId="0" borderId="26" xfId="0" applyBorder="1"/>
    <xf numFmtId="0" fontId="9" fillId="0" borderId="0" xfId="0" applyFont="1" applyAlignment="1">
      <alignment vertical="top" wrapText="1"/>
    </xf>
    <xf numFmtId="0" fontId="15" fillId="0" borderId="0" xfId="0" applyFont="1" applyAlignment="1">
      <alignment horizontal="left" vertical="center" wrapText="1"/>
    </xf>
    <xf numFmtId="0" fontId="2" fillId="0" borderId="0" xfId="0" applyFont="1" applyAlignment="1">
      <alignment vertical="top" wrapText="1"/>
    </xf>
    <xf numFmtId="0" fontId="15" fillId="0" borderId="0" xfId="0" applyFont="1" applyAlignment="1">
      <alignment vertical="center" wrapText="1"/>
    </xf>
    <xf numFmtId="9" fontId="0" fillId="0" borderId="16" xfId="0" applyNumberFormat="1" applyBorder="1" applyProtection="1">
      <protection locked="0"/>
    </xf>
    <xf numFmtId="9" fontId="0" fillId="0" borderId="16" xfId="2" applyNumberFormat="1" applyFont="1" applyBorder="1" applyProtection="1">
      <protection locked="0"/>
    </xf>
    <xf numFmtId="0" fontId="13" fillId="4" borderId="0" xfId="0" applyFont="1" applyFill="1" applyAlignment="1" applyProtection="1">
      <alignment horizontal="center" vertical="center"/>
      <protection locked="0"/>
    </xf>
    <xf numFmtId="0" fontId="15" fillId="11" borderId="0" xfId="0" applyFont="1" applyFill="1" applyAlignment="1" applyProtection="1">
      <alignment horizontal="left" vertical="center" wrapText="1"/>
    </xf>
    <xf numFmtId="0" fontId="27" fillId="5" borderId="0" xfId="3" applyFont="1" applyFill="1" applyAlignment="1">
      <alignment horizontal="left"/>
    </xf>
    <xf numFmtId="0" fontId="17" fillId="7" borderId="0" xfId="0" applyFont="1" applyFill="1" applyAlignment="1" applyProtection="1">
      <alignment horizontal="center" vertical="center"/>
      <protection locked="0"/>
    </xf>
    <xf numFmtId="0" fontId="2" fillId="10" borderId="19" xfId="0" applyFont="1" applyFill="1" applyBorder="1" applyAlignment="1">
      <alignment horizontal="left"/>
    </xf>
    <xf numFmtId="0" fontId="20" fillId="0" borderId="0" xfId="0" applyFont="1" applyAlignment="1">
      <alignment horizontal="left" vertical="top" wrapText="1"/>
    </xf>
    <xf numFmtId="0" fontId="15" fillId="5" borderId="0" xfId="0" applyFont="1" applyFill="1" applyAlignment="1">
      <alignment horizontal="left" vertical="center" wrapText="1"/>
    </xf>
    <xf numFmtId="0" fontId="0" fillId="10" borderId="19" xfId="0" applyFont="1" applyFill="1" applyBorder="1" applyAlignment="1">
      <alignment horizontal="left"/>
    </xf>
    <xf numFmtId="0" fontId="17" fillId="0" borderId="0" xfId="0" applyFont="1" applyFill="1" applyAlignment="1">
      <alignment horizontal="center" vertical="center"/>
    </xf>
    <xf numFmtId="0" fontId="0" fillId="0" borderId="8" xfId="0" applyBorder="1" applyAlignment="1">
      <alignment horizontal="left" wrapText="1"/>
    </xf>
    <xf numFmtId="0" fontId="0" fillId="0" borderId="9" xfId="0" applyBorder="1" applyAlignment="1">
      <alignment horizontal="left" wrapText="1"/>
    </xf>
    <xf numFmtId="0" fontId="0" fillId="0" borderId="4"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6" borderId="5" xfId="0" applyFont="1" applyFill="1" applyBorder="1" applyAlignment="1">
      <alignment horizontal="left" vertical="top"/>
    </xf>
    <xf numFmtId="0" fontId="0" fillId="6" borderId="7" xfId="0" applyFont="1" applyFill="1" applyBorder="1" applyAlignment="1">
      <alignment horizontal="left" vertical="top"/>
    </xf>
    <xf numFmtId="0" fontId="0" fillId="0" borderId="8" xfId="0" applyBorder="1" applyAlignment="1">
      <alignment horizontal="left" vertical="top" wrapText="1"/>
    </xf>
    <xf numFmtId="0" fontId="0" fillId="0" borderId="9" xfId="0" applyBorder="1" applyAlignment="1">
      <alignment horizontal="left" vertical="top" wrapText="1"/>
    </xf>
    <xf numFmtId="0" fontId="11" fillId="4" borderId="4" xfId="0" applyFont="1" applyFill="1" applyBorder="1" applyAlignment="1">
      <alignment horizontal="left"/>
    </xf>
    <xf numFmtId="0" fontId="0" fillId="6" borderId="6" xfId="0" applyFont="1" applyFill="1" applyBorder="1" applyAlignment="1">
      <alignment horizontal="left" vertical="top"/>
    </xf>
    <xf numFmtId="0" fontId="0" fillId="0" borderId="12" xfId="0" applyBorder="1" applyAlignment="1">
      <alignment horizontal="left" wrapText="1"/>
    </xf>
    <xf numFmtId="0" fontId="0" fillId="0" borderId="13" xfId="0" applyBorder="1" applyAlignment="1">
      <alignment horizontal="left" wrapText="1"/>
    </xf>
    <xf numFmtId="0" fontId="33" fillId="5" borderId="0" xfId="3" applyFont="1" applyFill="1" applyAlignment="1">
      <alignment horizontal="left"/>
    </xf>
    <xf numFmtId="0" fontId="15" fillId="0" borderId="17" xfId="0" applyFont="1" applyBorder="1" applyAlignment="1">
      <alignment horizontal="left" vertical="top" wrapText="1"/>
    </xf>
    <xf numFmtId="0" fontId="15" fillId="0" borderId="0" xfId="0" applyFont="1" applyAlignment="1">
      <alignment horizontal="left" vertical="top" wrapText="1"/>
    </xf>
    <xf numFmtId="0" fontId="26" fillId="5" borderId="0" xfId="3" applyFont="1" applyFill="1" applyAlignment="1">
      <alignment horizontal="left" vertical="center" wrapText="1"/>
    </xf>
    <xf numFmtId="0" fontId="2" fillId="10" borderId="20" xfId="0" applyFont="1" applyFill="1" applyBorder="1" applyAlignment="1">
      <alignment horizontal="left"/>
    </xf>
    <xf numFmtId="0" fontId="2" fillId="10" borderId="21" xfId="0" applyFont="1" applyFill="1" applyBorder="1" applyAlignment="1">
      <alignment horizontal="left"/>
    </xf>
    <xf numFmtId="0" fontId="2" fillId="10" borderId="22" xfId="0" applyFont="1" applyFill="1" applyBorder="1" applyAlignment="1">
      <alignment horizontal="left"/>
    </xf>
    <xf numFmtId="0" fontId="0" fillId="10" borderId="20" xfId="0" applyFont="1" applyFill="1" applyBorder="1" applyAlignment="1" applyProtection="1">
      <alignment horizontal="left"/>
      <protection locked="0"/>
    </xf>
    <xf numFmtId="0" fontId="0" fillId="10" borderId="21" xfId="0" applyFont="1" applyFill="1" applyBorder="1" applyAlignment="1" applyProtection="1">
      <alignment horizontal="left"/>
      <protection locked="0"/>
    </xf>
    <xf numFmtId="0" fontId="0" fillId="10" borderId="22" xfId="0" applyFont="1" applyFill="1" applyBorder="1" applyAlignment="1" applyProtection="1">
      <alignment horizontal="left"/>
      <protection locked="0"/>
    </xf>
    <xf numFmtId="0" fontId="0" fillId="0" borderId="28"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8" xfId="0" applyFont="1" applyFill="1" applyBorder="1" applyAlignment="1">
      <alignment horizontal="left" vertical="top" wrapText="1"/>
    </xf>
    <xf numFmtId="0" fontId="16" fillId="5" borderId="0" xfId="0" applyFont="1" applyFill="1" applyAlignment="1">
      <alignment horizontal="left" vertical="center" wrapText="1"/>
    </xf>
    <xf numFmtId="0" fontId="0" fillId="10" borderId="20" xfId="0" applyFont="1" applyFill="1" applyBorder="1" applyAlignment="1" applyProtection="1">
      <alignment horizontal="left" wrapText="1"/>
      <protection locked="0"/>
    </xf>
    <xf numFmtId="0" fontId="0" fillId="10" borderId="21" xfId="0" applyFont="1" applyFill="1" applyBorder="1" applyAlignment="1" applyProtection="1">
      <alignment horizontal="left" wrapText="1"/>
      <protection locked="0"/>
    </xf>
    <xf numFmtId="0" fontId="0" fillId="10" borderId="22" xfId="0" applyFont="1" applyFill="1" applyBorder="1" applyAlignment="1" applyProtection="1">
      <alignment horizontal="left" wrapText="1"/>
      <protection locked="0"/>
    </xf>
    <xf numFmtId="0" fontId="36" fillId="5" borderId="0" xfId="3" applyFont="1" applyFill="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horizontal="left" wrapText="1"/>
    </xf>
    <xf numFmtId="0" fontId="2" fillId="10" borderId="20" xfId="0" applyFont="1" applyFill="1" applyBorder="1" applyAlignment="1" applyProtection="1">
      <alignment horizontal="left"/>
      <protection locked="0"/>
    </xf>
    <xf numFmtId="0" fontId="2" fillId="10" borderId="21" xfId="0" applyFont="1" applyFill="1" applyBorder="1" applyAlignment="1" applyProtection="1">
      <alignment horizontal="left"/>
      <protection locked="0"/>
    </xf>
    <xf numFmtId="0" fontId="2" fillId="10" borderId="22" xfId="0" applyFont="1" applyFill="1" applyBorder="1" applyAlignment="1" applyProtection="1">
      <alignment horizontal="left"/>
      <protection locked="0"/>
    </xf>
    <xf numFmtId="0" fontId="25" fillId="5" borderId="0" xfId="0" applyFont="1" applyFill="1" applyAlignment="1">
      <alignment horizontal="left" vertical="top"/>
    </xf>
    <xf numFmtId="0" fontId="4" fillId="0" borderId="0" xfId="0" applyFont="1" applyAlignment="1">
      <alignment horizontal="left" vertical="top" wrapText="1"/>
    </xf>
    <xf numFmtId="0" fontId="16" fillId="5" borderId="0" xfId="0" applyFont="1" applyFill="1" applyAlignment="1">
      <alignment horizontal="left" vertical="center"/>
    </xf>
    <xf numFmtId="0" fontId="21" fillId="5" borderId="0" xfId="3" applyFont="1" applyFill="1" applyAlignment="1">
      <alignment horizontal="left" vertical="center" wrapText="1"/>
    </xf>
    <xf numFmtId="0" fontId="2" fillId="6" borderId="23" xfId="0" applyFont="1" applyFill="1" applyBorder="1" applyAlignment="1" applyProtection="1">
      <alignment horizontal="left"/>
      <protection locked="0"/>
    </xf>
    <xf numFmtId="0" fontId="2" fillId="6" borderId="24" xfId="0" applyFont="1" applyFill="1" applyBorder="1" applyAlignment="1" applyProtection="1">
      <alignment horizontal="left"/>
      <protection locked="0"/>
    </xf>
    <xf numFmtId="0" fontId="2" fillId="6" borderId="25" xfId="0" applyFont="1" applyFill="1" applyBorder="1" applyAlignment="1" applyProtection="1">
      <alignment horizontal="left"/>
      <protection locked="0"/>
    </xf>
    <xf numFmtId="0" fontId="20" fillId="0" borderId="0" xfId="0" applyFont="1" applyFill="1" applyBorder="1" applyAlignment="1">
      <alignment horizontal="left" vertical="top" wrapText="1"/>
    </xf>
    <xf numFmtId="0" fontId="15" fillId="9" borderId="0" xfId="0" quotePrefix="1" applyFont="1" applyFill="1" applyAlignment="1">
      <alignment horizontal="left" vertical="top" wrapText="1"/>
    </xf>
    <xf numFmtId="0" fontId="30" fillId="5" borderId="0" xfId="3" applyFont="1" applyFill="1" applyAlignment="1">
      <alignment horizontal="left" vertical="top"/>
    </xf>
    <xf numFmtId="0" fontId="31" fillId="5" borderId="0" xfId="3" applyFont="1" applyFill="1" applyAlignment="1">
      <alignment horizontal="left" vertical="top"/>
    </xf>
    <xf numFmtId="0" fontId="17" fillId="7" borderId="0" xfId="0" applyFont="1" applyFill="1" applyAlignment="1">
      <alignment horizontal="center" vertical="center"/>
    </xf>
    <xf numFmtId="0" fontId="35" fillId="0" borderId="0" xfId="0" applyFont="1" applyAlignment="1">
      <alignment horizontal="left" vertical="top" wrapText="1"/>
    </xf>
    <xf numFmtId="0" fontId="35" fillId="3" borderId="17" xfId="0" applyFont="1" applyFill="1" applyBorder="1" applyAlignment="1">
      <alignment horizontal="left" vertical="top" wrapText="1"/>
    </xf>
    <xf numFmtId="0" fontId="35" fillId="3" borderId="0" xfId="0" applyFont="1" applyFill="1" applyAlignment="1">
      <alignment horizontal="left" vertical="top" wrapText="1"/>
    </xf>
    <xf numFmtId="0" fontId="21" fillId="5" borderId="0" xfId="3" applyFont="1" applyFill="1" applyAlignment="1" applyProtection="1">
      <alignment horizontal="left" vertical="top" wrapText="1"/>
    </xf>
    <xf numFmtId="0" fontId="15" fillId="0" borderId="0" xfId="0" applyFont="1" applyFill="1" applyAlignment="1">
      <alignment horizontal="left" vertical="top" wrapText="1"/>
    </xf>
    <xf numFmtId="0" fontId="10" fillId="5" borderId="0" xfId="3" applyFill="1" applyAlignment="1">
      <alignment horizontal="left" vertical="top"/>
    </xf>
  </cellXfs>
  <cellStyles count="8">
    <cellStyle name="Hyperlink" xfId="3" builtinId="8"/>
    <cellStyle name="Komma" xfId="1" builtinId="3"/>
    <cellStyle name="Normal" xfId="5" xr:uid="{5BF06E31-E475-4459-8D94-D6A243E9254C}"/>
    <cellStyle name="Procent" xfId="2" builtinId="5"/>
    <cellStyle name="Standaard" xfId="0" builtinId="0"/>
    <cellStyle name="Standaard 2" xfId="6" xr:uid="{A5E85A14-938F-42F2-BF92-307CB87F1DD4}"/>
    <cellStyle name="Standaard 3" xfId="7" xr:uid="{50AF4543-FDB9-410A-85B9-72CAC4BA1939}"/>
    <cellStyle name="Standaard 4" xfId="4" xr:uid="{00000000-0005-0000-0000-000004000000}"/>
  </cellStyles>
  <dxfs count="0"/>
  <tableStyles count="0" defaultTableStyle="TableStyleMedium2" defaultPivotStyle="PivotStyleLight16"/>
  <colors>
    <mruColors>
      <color rgb="FFC9C8B3"/>
      <color rgb="FFF4EFBE"/>
      <color rgb="FFC0AF20"/>
      <color rgb="FF6D912F"/>
      <color rgb="FFECECE4"/>
      <color rgb="FFA93A20"/>
      <color rgb="FFE3E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9.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Ex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pieChart>
        <c:varyColors val="1"/>
        <c:ser>
          <c:idx val="0"/>
          <c:order val="0"/>
          <c:dPt>
            <c:idx val="0"/>
            <c:bubble3D val="0"/>
            <c:spPr>
              <a:solidFill>
                <a:schemeClr val="accent6">
                  <a:shade val="76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F06-4C2B-8528-CFEDEAEF3AA4}"/>
              </c:ext>
            </c:extLst>
          </c:dPt>
          <c:dPt>
            <c:idx val="1"/>
            <c:bubble3D val="0"/>
            <c:spPr>
              <a:solidFill>
                <a:schemeClr val="accent6">
                  <a:tint val="77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F06-4C2B-8528-CFEDEAEF3AA4}"/>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BE"/>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 Herkomst'!$A$4:$A$5</c:f>
              <c:strCache>
                <c:ptCount val="2"/>
                <c:pt idx="0">
                  <c:v>Belgische herkomst</c:v>
                </c:pt>
                <c:pt idx="1">
                  <c:v>Niet-Belgische herkomst*</c:v>
                </c:pt>
              </c:strCache>
            </c:strRef>
          </c:cat>
          <c:val>
            <c:numRef>
              <c:f>'1. Herkomst'!$B$4:$B$5</c:f>
              <c:numCache>
                <c:formatCode>#,##0</c:formatCode>
                <c:ptCount val="2"/>
                <c:pt idx="0">
                  <c:v>5237406</c:v>
                </c:pt>
                <c:pt idx="1">
                  <c:v>1164206</c:v>
                </c:pt>
              </c:numCache>
            </c:numRef>
          </c:val>
          <c:extLst>
            <c:ext xmlns:c16="http://schemas.microsoft.com/office/drawing/2014/chart" uri="{C3380CC4-5D6E-409C-BE32-E72D297353CC}">
              <c16:uniqueId val="{00000004-BF06-4C2B-8528-CFEDEAEF3AA4}"/>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a:solidFill>
                  <a:sysClr val="windowText" lastClr="000000"/>
                </a:solidFill>
                <a:latin typeface="+mn-lt"/>
              </a:rPr>
              <a:t>Combinaties thuistalen </a:t>
            </a:r>
          </a:p>
        </c:rich>
      </c:tx>
      <c:layout>
        <c:manualLayout>
          <c:xMode val="edge"/>
          <c:yMode val="edge"/>
          <c:x val="0.21661203769678222"/>
          <c:y val="3.6268598340867569E-2"/>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nl-BE"/>
        </a:p>
      </c:txPr>
    </c:title>
    <c:autoTitleDeleted val="0"/>
    <c:plotArea>
      <c:layout>
        <c:manualLayout>
          <c:layoutTarget val="inner"/>
          <c:xMode val="edge"/>
          <c:yMode val="edge"/>
          <c:x val="0.20419807905724055"/>
          <c:y val="0.23026994574803947"/>
          <c:w val="0.61229382513151986"/>
          <c:h val="0.75516012475881378"/>
        </c:manualLayout>
      </c:layout>
      <c:pieChart>
        <c:varyColors val="1"/>
        <c:ser>
          <c:idx val="0"/>
          <c:order val="0"/>
          <c:dPt>
            <c:idx val="0"/>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1-B3E4-439C-A234-AAD1F9803514}"/>
              </c:ext>
            </c:extLst>
          </c:dPt>
          <c:dPt>
            <c:idx val="1"/>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3-B3E4-439C-A234-AAD1F9803514}"/>
              </c:ext>
            </c:extLst>
          </c:dPt>
          <c:dPt>
            <c:idx val="2"/>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5-B3E4-439C-A234-AAD1F9803514}"/>
              </c:ext>
            </c:extLst>
          </c:dPt>
          <c:dPt>
            <c:idx val="3"/>
            <c:bubble3D val="0"/>
            <c:spPr>
              <a:gradFill>
                <a:gsLst>
                  <a:gs pos="100000">
                    <a:schemeClr val="accent6">
                      <a:lumMod val="60000"/>
                      <a:lumMod val="60000"/>
                      <a:lumOff val="40000"/>
                    </a:schemeClr>
                  </a:gs>
                  <a:gs pos="0">
                    <a:schemeClr val="accent6">
                      <a:lumMod val="60000"/>
                    </a:schemeClr>
                  </a:gs>
                </a:gsLst>
                <a:lin ang="5400000" scaled="0"/>
              </a:gradFill>
              <a:ln w="19050">
                <a:solidFill>
                  <a:schemeClr val="lt1"/>
                </a:solidFill>
              </a:ln>
              <a:effectLst/>
            </c:spPr>
            <c:extLst>
              <c:ext xmlns:c16="http://schemas.microsoft.com/office/drawing/2014/chart" uri="{C3380CC4-5D6E-409C-BE32-E72D297353CC}">
                <c16:uniqueId val="{00000007-B3E4-439C-A234-AAD1F980351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nl-BE"/>
              </a:p>
            </c:txPr>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'10. Thuistalen'!$A$9:$A$12</c:f>
              <c:strCache>
                <c:ptCount val="4"/>
                <c:pt idx="0">
                  <c:v>Uitsluitend Nederlands</c:v>
                </c:pt>
                <c:pt idx="1">
                  <c:v>Nederlands en een andere taal</c:v>
                </c:pt>
                <c:pt idx="2">
                  <c:v>Geen Nederlands</c:v>
                </c:pt>
                <c:pt idx="3">
                  <c:v>Onbekend</c:v>
                </c:pt>
              </c:strCache>
            </c:strRef>
          </c:cat>
          <c:val>
            <c:numRef>
              <c:f>'10. Thuistalen'!$B$9:$B$12</c:f>
              <c:numCache>
                <c:formatCode>_ * #,##0_ ;_ * \-#,##0_ ;_ * "-"??_ ;_ @_ </c:formatCode>
                <c:ptCount val="4"/>
                <c:pt idx="0">
                  <c:v>422462</c:v>
                </c:pt>
                <c:pt idx="1">
                  <c:v>111010</c:v>
                </c:pt>
                <c:pt idx="2">
                  <c:v>117539</c:v>
                </c:pt>
                <c:pt idx="3">
                  <c:v>1382</c:v>
                </c:pt>
              </c:numCache>
            </c:numRef>
          </c:val>
          <c:extLst>
            <c:ext xmlns:c16="http://schemas.microsoft.com/office/drawing/2014/chart" uri="{C3380CC4-5D6E-409C-BE32-E72D297353CC}">
              <c16:uniqueId val="{00000008-B3E4-439C-A234-AAD1F9803514}"/>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gradFill flip="none" rotWithShape="1">
      <a:gsLst>
        <a:gs pos="0">
          <a:schemeClr val="accent3">
            <a:lumMod val="0"/>
            <a:lumOff val="100000"/>
          </a:schemeClr>
        </a:gs>
        <a:gs pos="35000">
          <a:schemeClr val="accent3">
            <a:lumMod val="0"/>
            <a:lumOff val="100000"/>
          </a:schemeClr>
        </a:gs>
        <a:gs pos="100000">
          <a:schemeClr val="accent3">
            <a:lumMod val="100000"/>
          </a:schemeClr>
        </a:gs>
      </a:gsLst>
      <a:path path="circle">
        <a:fillToRect l="50000" t="-80000" r="50000" b="180000"/>
      </a:path>
      <a:tileRect/>
    </a:gradFill>
    <a:ln w="9525" cap="flat" cmpd="sng" algn="ctr">
      <a:solidFill>
        <a:schemeClr val="dk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pieChart>
        <c:varyColors val="1"/>
        <c:ser>
          <c:idx val="0"/>
          <c:order val="0"/>
          <c:dPt>
            <c:idx val="0"/>
            <c:bubble3D val="0"/>
            <c:spPr>
              <a:solidFill>
                <a:schemeClr val="accent6">
                  <a:shade val="76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D699-414A-A77C-EDCE0D7F2355}"/>
              </c:ext>
            </c:extLst>
          </c:dPt>
          <c:dPt>
            <c:idx val="1"/>
            <c:bubble3D val="0"/>
            <c:spPr>
              <a:solidFill>
                <a:schemeClr val="accent6">
                  <a:tint val="77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D699-414A-A77C-EDCE0D7F235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BE"/>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 Herkomst'!$A$4:$A$5</c:f>
              <c:strCache>
                <c:ptCount val="2"/>
                <c:pt idx="0">
                  <c:v>Belgische herkomst</c:v>
                </c:pt>
                <c:pt idx="1">
                  <c:v>Niet-Belgische herkomst*</c:v>
                </c:pt>
              </c:strCache>
            </c:strRef>
          </c:cat>
          <c:val>
            <c:numRef>
              <c:f>'1. Herkomst'!$C$4:$C$5</c:f>
              <c:numCache>
                <c:formatCode>_ * #,##0_ ;_ * \-#,##0_ ;_ * "-"??_ ;_ @_ </c:formatCode>
                <c:ptCount val="2"/>
                <c:pt idx="0">
                  <c:v>5026966</c:v>
                </c:pt>
                <c:pt idx="1">
                  <c:v>1765005</c:v>
                </c:pt>
              </c:numCache>
            </c:numRef>
          </c:val>
          <c:extLst>
            <c:ext xmlns:c16="http://schemas.microsoft.com/office/drawing/2014/chart" uri="{C3380CC4-5D6E-409C-BE32-E72D297353CC}">
              <c16:uniqueId val="{00000004-D699-414A-A77C-EDCE0D7F2355}"/>
            </c:ext>
          </c:extLst>
        </c:ser>
        <c:dLbls>
          <c:dLblPos val="ctr"/>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bar"/>
        <c:grouping val="clustered"/>
        <c:varyColors val="0"/>
        <c:ser>
          <c:idx val="0"/>
          <c:order val="0"/>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B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('4. Evolutie herkomst'!$A$3:$A$14,'4. Evolutie herkomst'!$A$16:$A$21)</c:f>
              <c:strCache>
                <c:ptCount val="18"/>
                <c:pt idx="0">
                  <c:v>Nederland (EU)</c:v>
                </c:pt>
                <c:pt idx="1">
                  <c:v>Frankrijk (EU)</c:v>
                </c:pt>
                <c:pt idx="2">
                  <c:v>Noord- en West-Europa (EU)</c:v>
                </c:pt>
                <c:pt idx="3">
                  <c:v>Zuid-Europa (EU)</c:v>
                </c:pt>
                <c:pt idx="4">
                  <c:v>Oost-Europa (EU)</c:v>
                </c:pt>
                <c:pt idx="5">
                  <c:v>Oost-Europa (niet-EU)</c:v>
                </c:pt>
                <c:pt idx="6">
                  <c:v>Turkije</c:v>
                </c:pt>
                <c:pt idx="7">
                  <c:v>Maghrebland</c:v>
                </c:pt>
                <c:pt idx="8">
                  <c:v>ander rijk land (OESO)</c:v>
                </c:pt>
                <c:pt idx="9">
                  <c:v>ander land van Afrika</c:v>
                </c:pt>
                <c:pt idx="10">
                  <c:v>ander land van Azië</c:v>
                </c:pt>
                <c:pt idx="11">
                  <c:v>ander land van Centraal- en Zuid-Amerika</c:v>
                </c:pt>
                <c:pt idx="13">
                  <c:v>Belgische herkomst</c:v>
                </c:pt>
                <c:pt idx="14">
                  <c:v>Niet-Belgische herkomst</c:v>
                </c:pt>
                <c:pt idx="15">
                  <c:v>EU-herkomst</c:v>
                </c:pt>
                <c:pt idx="16">
                  <c:v>Niet-EU-herkomst</c:v>
                </c:pt>
                <c:pt idx="17">
                  <c:v>Totale bevolking</c:v>
                </c:pt>
              </c:strCache>
            </c:strRef>
          </c:cat>
          <c:val>
            <c:numRef>
              <c:f>('4. Evolutie herkomst'!$D$3:$D$14,'4. Evolutie herkomst'!$D$16:$D$21)</c:f>
              <c:numCache>
                <c:formatCode>0%</c:formatCode>
                <c:ptCount val="18"/>
                <c:pt idx="0">
                  <c:v>0.17961502552591327</c:v>
                </c:pt>
                <c:pt idx="1">
                  <c:v>0.1394176817449144</c:v>
                </c:pt>
                <c:pt idx="2">
                  <c:v>5.3554318270102291E-2</c:v>
                </c:pt>
                <c:pt idx="3">
                  <c:v>0.32565416732039815</c:v>
                </c:pt>
                <c:pt idx="4">
                  <c:v>1.1968707196291224</c:v>
                </c:pt>
                <c:pt idx="5">
                  <c:v>0.71725537696009423</c:v>
                </c:pt>
                <c:pt idx="6">
                  <c:v>0.27684472593685883</c:v>
                </c:pt>
                <c:pt idx="7">
                  <c:v>0.47910854384940027</c:v>
                </c:pt>
                <c:pt idx="8">
                  <c:v>0.10327087167475323</c:v>
                </c:pt>
                <c:pt idx="9">
                  <c:v>0.81943861122777539</c:v>
                </c:pt>
                <c:pt idx="10">
                  <c:v>1.0729982071303308</c:v>
                </c:pt>
                <c:pt idx="11">
                  <c:v>0.88717292503199052</c:v>
                </c:pt>
                <c:pt idx="13">
                  <c:v>-4.0180196074163434E-2</c:v>
                </c:pt>
                <c:pt idx="14">
                  <c:v>0.51605901361099327</c:v>
                </c:pt>
                <c:pt idx="15">
                  <c:v>0.39313032212520005</c:v>
                </c:pt>
                <c:pt idx="16">
                  <c:v>0.6081522882298146</c:v>
                </c:pt>
                <c:pt idx="17">
                  <c:v>6.0978234857095366E-2</c:v>
                </c:pt>
              </c:numCache>
            </c:numRef>
          </c:val>
          <c:extLst>
            <c:ext xmlns:c16="http://schemas.microsoft.com/office/drawing/2014/chart" uri="{C3380CC4-5D6E-409C-BE32-E72D297353CC}">
              <c16:uniqueId val="{00000000-011C-4540-A3C2-2DC12B004750}"/>
            </c:ext>
          </c:extLst>
        </c:ser>
        <c:dLbls>
          <c:dLblPos val="inEnd"/>
          <c:showLegendKey val="0"/>
          <c:showVal val="1"/>
          <c:showCatName val="0"/>
          <c:showSerName val="0"/>
          <c:showPercent val="0"/>
          <c:showBubbleSize val="0"/>
        </c:dLbls>
        <c:gapWidth val="65"/>
        <c:axId val="572571592"/>
        <c:axId val="572571984"/>
      </c:barChart>
      <c:catAx>
        <c:axId val="572571592"/>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nl-BE"/>
          </a:p>
        </c:txPr>
        <c:crossAx val="572571984"/>
        <c:crosses val="autoZero"/>
        <c:auto val="1"/>
        <c:lblAlgn val="ctr"/>
        <c:lblOffset val="100"/>
        <c:noMultiLvlLbl val="0"/>
      </c:catAx>
      <c:valAx>
        <c:axId val="57257198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BE"/>
          </a:p>
        </c:txPr>
        <c:crossAx val="572571592"/>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11186842751385E-2"/>
          <c:y val="4.2735042735042736E-2"/>
          <c:w val="0.890834223785268"/>
          <c:h val="0.88014124436368535"/>
        </c:manualLayout>
      </c:layout>
      <c:barChart>
        <c:barDir val="bar"/>
        <c:grouping val="stacked"/>
        <c:varyColors val="0"/>
        <c:ser>
          <c:idx val="0"/>
          <c:order val="0"/>
          <c:tx>
            <c:strRef>
              <c:f>'5. Leeftijdsklassen'!$B$2</c:f>
              <c:strCache>
                <c:ptCount val="1"/>
                <c:pt idx="0">
                  <c:v>Belgische herkomst</c:v>
                </c:pt>
              </c:strCache>
            </c:strRef>
          </c:tx>
          <c:spPr>
            <a:solidFill>
              <a:schemeClr val="accent6">
                <a:alpha val="85000"/>
              </a:schemeClr>
            </a:solidFill>
            <a:ln w="9525" cap="flat" cmpd="sng" algn="ctr">
              <a:solidFill>
                <a:schemeClr val="lt1">
                  <a:alpha val="50000"/>
                </a:schemeClr>
              </a:solidFill>
              <a:round/>
            </a:ln>
            <a:effectLst/>
          </c:spPr>
          <c:invertIfNegative val="0"/>
          <c:cat>
            <c:strRef>
              <c:f>'5. Leeftijdsklassen'!$A$3:$A$22</c:f>
              <c:strCache>
                <c:ptCount val="20"/>
                <c:pt idx="0">
                  <c:v>0-4 jaar</c:v>
                </c:pt>
                <c:pt idx="1">
                  <c:v>5-9 jaar</c:v>
                </c:pt>
                <c:pt idx="2">
                  <c:v>10-14 jaar</c:v>
                </c:pt>
                <c:pt idx="3">
                  <c:v>15-19 jaar</c:v>
                </c:pt>
                <c:pt idx="4">
                  <c:v>20-24 jaar</c:v>
                </c:pt>
                <c:pt idx="5">
                  <c:v>25-29 jaar</c:v>
                </c:pt>
                <c:pt idx="6">
                  <c:v>30-34 jaar</c:v>
                </c:pt>
                <c:pt idx="7">
                  <c:v>35-39 jaar</c:v>
                </c:pt>
                <c:pt idx="8">
                  <c:v>40-44 jaar</c:v>
                </c:pt>
                <c:pt idx="9">
                  <c:v>45-49 jaar</c:v>
                </c:pt>
                <c:pt idx="10">
                  <c:v>50-54 jaar</c:v>
                </c:pt>
                <c:pt idx="11">
                  <c:v>55-59 jaar</c:v>
                </c:pt>
                <c:pt idx="12">
                  <c:v>60-64 jaar</c:v>
                </c:pt>
                <c:pt idx="13">
                  <c:v>65-69 jaar</c:v>
                </c:pt>
                <c:pt idx="14">
                  <c:v>70-74 jaar</c:v>
                </c:pt>
                <c:pt idx="15">
                  <c:v>75-79 jaar</c:v>
                </c:pt>
                <c:pt idx="16">
                  <c:v>80-84 jaar</c:v>
                </c:pt>
                <c:pt idx="17">
                  <c:v>85-89 jaar</c:v>
                </c:pt>
                <c:pt idx="18">
                  <c:v>90-94 jaar</c:v>
                </c:pt>
                <c:pt idx="19">
                  <c:v>95+ jaar</c:v>
                </c:pt>
              </c:strCache>
            </c:strRef>
          </c:cat>
          <c:val>
            <c:numRef>
              <c:f>'5. Leeftijdsklassen'!$B$3:$B$22</c:f>
              <c:numCache>
                <c:formatCode>#,##0</c:formatCode>
                <c:ptCount val="20"/>
                <c:pt idx="0">
                  <c:v>197560</c:v>
                </c:pt>
                <c:pt idx="1">
                  <c:v>211345</c:v>
                </c:pt>
                <c:pt idx="2">
                  <c:v>235654</c:v>
                </c:pt>
                <c:pt idx="3">
                  <c:v>233874</c:v>
                </c:pt>
                <c:pt idx="4">
                  <c:v>239901</c:v>
                </c:pt>
                <c:pt idx="5">
                  <c:v>263759</c:v>
                </c:pt>
                <c:pt idx="6">
                  <c:v>286932</c:v>
                </c:pt>
                <c:pt idx="7">
                  <c:v>279323</c:v>
                </c:pt>
                <c:pt idx="8">
                  <c:v>301802</c:v>
                </c:pt>
                <c:pt idx="9">
                  <c:v>297633</c:v>
                </c:pt>
                <c:pt idx="10">
                  <c:v>350015</c:v>
                </c:pt>
                <c:pt idx="11">
                  <c:v>401298</c:v>
                </c:pt>
                <c:pt idx="12">
                  <c:v>400623</c:v>
                </c:pt>
                <c:pt idx="13">
                  <c:v>359437</c:v>
                </c:pt>
                <c:pt idx="14">
                  <c:v>312301</c:v>
                </c:pt>
                <c:pt idx="15">
                  <c:v>262682</c:v>
                </c:pt>
                <c:pt idx="16">
                  <c:v>180721</c:v>
                </c:pt>
                <c:pt idx="17">
                  <c:v>133479</c:v>
                </c:pt>
                <c:pt idx="18">
                  <c:v>62853</c:v>
                </c:pt>
                <c:pt idx="19">
                  <c:v>15774</c:v>
                </c:pt>
              </c:numCache>
            </c:numRef>
          </c:val>
          <c:extLst>
            <c:ext xmlns:c16="http://schemas.microsoft.com/office/drawing/2014/chart" uri="{C3380CC4-5D6E-409C-BE32-E72D297353CC}">
              <c16:uniqueId val="{00000000-AB62-42C2-97CD-329956108A3E}"/>
            </c:ext>
          </c:extLst>
        </c:ser>
        <c:ser>
          <c:idx val="1"/>
          <c:order val="1"/>
          <c:tx>
            <c:strRef>
              <c:f>'5. Leeftijdsklassen'!$C$2</c:f>
              <c:strCache>
                <c:ptCount val="1"/>
                <c:pt idx="0">
                  <c:v>EU (niet-Belgisch)</c:v>
                </c:pt>
              </c:strCache>
            </c:strRef>
          </c:tx>
          <c:spPr>
            <a:solidFill>
              <a:schemeClr val="accent5">
                <a:alpha val="85000"/>
              </a:schemeClr>
            </a:solidFill>
            <a:ln w="9525" cap="flat" cmpd="sng" algn="ctr">
              <a:solidFill>
                <a:schemeClr val="lt1">
                  <a:alpha val="50000"/>
                </a:schemeClr>
              </a:solidFill>
              <a:round/>
            </a:ln>
            <a:effectLst/>
          </c:spPr>
          <c:invertIfNegative val="0"/>
          <c:cat>
            <c:strRef>
              <c:f>'5. Leeftijdsklassen'!$A$3:$A$22</c:f>
              <c:strCache>
                <c:ptCount val="20"/>
                <c:pt idx="0">
                  <c:v>0-4 jaar</c:v>
                </c:pt>
                <c:pt idx="1">
                  <c:v>5-9 jaar</c:v>
                </c:pt>
                <c:pt idx="2">
                  <c:v>10-14 jaar</c:v>
                </c:pt>
                <c:pt idx="3">
                  <c:v>15-19 jaar</c:v>
                </c:pt>
                <c:pt idx="4">
                  <c:v>20-24 jaar</c:v>
                </c:pt>
                <c:pt idx="5">
                  <c:v>25-29 jaar</c:v>
                </c:pt>
                <c:pt idx="6">
                  <c:v>30-34 jaar</c:v>
                </c:pt>
                <c:pt idx="7">
                  <c:v>35-39 jaar</c:v>
                </c:pt>
                <c:pt idx="8">
                  <c:v>40-44 jaar</c:v>
                </c:pt>
                <c:pt idx="9">
                  <c:v>45-49 jaar</c:v>
                </c:pt>
                <c:pt idx="10">
                  <c:v>50-54 jaar</c:v>
                </c:pt>
                <c:pt idx="11">
                  <c:v>55-59 jaar</c:v>
                </c:pt>
                <c:pt idx="12">
                  <c:v>60-64 jaar</c:v>
                </c:pt>
                <c:pt idx="13">
                  <c:v>65-69 jaar</c:v>
                </c:pt>
                <c:pt idx="14">
                  <c:v>70-74 jaar</c:v>
                </c:pt>
                <c:pt idx="15">
                  <c:v>75-79 jaar</c:v>
                </c:pt>
                <c:pt idx="16">
                  <c:v>80-84 jaar</c:v>
                </c:pt>
                <c:pt idx="17">
                  <c:v>85-89 jaar</c:v>
                </c:pt>
                <c:pt idx="18">
                  <c:v>90-94 jaar</c:v>
                </c:pt>
                <c:pt idx="19">
                  <c:v>95+ jaar</c:v>
                </c:pt>
              </c:strCache>
            </c:strRef>
          </c:cat>
          <c:val>
            <c:numRef>
              <c:f>'5. Leeftijdsklassen'!$C$3:$C$22</c:f>
              <c:numCache>
                <c:formatCode>#,##0</c:formatCode>
                <c:ptCount val="20"/>
                <c:pt idx="0">
                  <c:v>43519</c:v>
                </c:pt>
                <c:pt idx="1">
                  <c:v>47253</c:v>
                </c:pt>
                <c:pt idx="2">
                  <c:v>50094</c:v>
                </c:pt>
                <c:pt idx="3">
                  <c:v>47448</c:v>
                </c:pt>
                <c:pt idx="4">
                  <c:v>52299</c:v>
                </c:pt>
                <c:pt idx="5">
                  <c:v>55340</c:v>
                </c:pt>
                <c:pt idx="6">
                  <c:v>59007</c:v>
                </c:pt>
                <c:pt idx="7">
                  <c:v>57297</c:v>
                </c:pt>
                <c:pt idx="8">
                  <c:v>55853</c:v>
                </c:pt>
                <c:pt idx="9">
                  <c:v>50960</c:v>
                </c:pt>
                <c:pt idx="10">
                  <c:v>48011</c:v>
                </c:pt>
                <c:pt idx="11">
                  <c:v>38271</c:v>
                </c:pt>
                <c:pt idx="12">
                  <c:v>28875</c:v>
                </c:pt>
                <c:pt idx="13">
                  <c:v>20925</c:v>
                </c:pt>
                <c:pt idx="14">
                  <c:v>15580</c:v>
                </c:pt>
                <c:pt idx="15">
                  <c:v>11553</c:v>
                </c:pt>
                <c:pt idx="16">
                  <c:v>6932</c:v>
                </c:pt>
                <c:pt idx="17">
                  <c:v>3755</c:v>
                </c:pt>
                <c:pt idx="18">
                  <c:v>1370</c:v>
                </c:pt>
                <c:pt idx="19">
                  <c:v>309</c:v>
                </c:pt>
              </c:numCache>
            </c:numRef>
          </c:val>
          <c:extLst>
            <c:ext xmlns:c16="http://schemas.microsoft.com/office/drawing/2014/chart" uri="{C3380CC4-5D6E-409C-BE32-E72D297353CC}">
              <c16:uniqueId val="{00000001-AB62-42C2-97CD-329956108A3E}"/>
            </c:ext>
          </c:extLst>
        </c:ser>
        <c:ser>
          <c:idx val="2"/>
          <c:order val="2"/>
          <c:tx>
            <c:strRef>
              <c:f>'5. Leeftijdsklassen'!$D$2</c:f>
              <c:strCache>
                <c:ptCount val="1"/>
                <c:pt idx="0">
                  <c:v>Niet-EU</c:v>
                </c:pt>
              </c:strCache>
            </c:strRef>
          </c:tx>
          <c:spPr>
            <a:solidFill>
              <a:schemeClr val="accent4">
                <a:alpha val="85000"/>
              </a:schemeClr>
            </a:solidFill>
            <a:ln w="9525" cap="flat" cmpd="sng" algn="ctr">
              <a:solidFill>
                <a:schemeClr val="lt1">
                  <a:alpha val="50000"/>
                </a:schemeClr>
              </a:solidFill>
              <a:round/>
            </a:ln>
            <a:effectLst/>
          </c:spPr>
          <c:invertIfNegative val="0"/>
          <c:cat>
            <c:strRef>
              <c:f>'5. Leeftijdsklassen'!$A$3:$A$22</c:f>
              <c:strCache>
                <c:ptCount val="20"/>
                <c:pt idx="0">
                  <c:v>0-4 jaar</c:v>
                </c:pt>
                <c:pt idx="1">
                  <c:v>5-9 jaar</c:v>
                </c:pt>
                <c:pt idx="2">
                  <c:v>10-14 jaar</c:v>
                </c:pt>
                <c:pt idx="3">
                  <c:v>15-19 jaar</c:v>
                </c:pt>
                <c:pt idx="4">
                  <c:v>20-24 jaar</c:v>
                </c:pt>
                <c:pt idx="5">
                  <c:v>25-29 jaar</c:v>
                </c:pt>
                <c:pt idx="6">
                  <c:v>30-34 jaar</c:v>
                </c:pt>
                <c:pt idx="7">
                  <c:v>35-39 jaar</c:v>
                </c:pt>
                <c:pt idx="8">
                  <c:v>40-44 jaar</c:v>
                </c:pt>
                <c:pt idx="9">
                  <c:v>45-49 jaar</c:v>
                </c:pt>
                <c:pt idx="10">
                  <c:v>50-54 jaar</c:v>
                </c:pt>
                <c:pt idx="11">
                  <c:v>55-59 jaar</c:v>
                </c:pt>
                <c:pt idx="12">
                  <c:v>60-64 jaar</c:v>
                </c:pt>
                <c:pt idx="13">
                  <c:v>65-69 jaar</c:v>
                </c:pt>
                <c:pt idx="14">
                  <c:v>70-74 jaar</c:v>
                </c:pt>
                <c:pt idx="15">
                  <c:v>75-79 jaar</c:v>
                </c:pt>
                <c:pt idx="16">
                  <c:v>80-84 jaar</c:v>
                </c:pt>
                <c:pt idx="17">
                  <c:v>85-89 jaar</c:v>
                </c:pt>
                <c:pt idx="18">
                  <c:v>90-94 jaar</c:v>
                </c:pt>
                <c:pt idx="19">
                  <c:v>95+ jaar</c:v>
                </c:pt>
              </c:strCache>
            </c:strRef>
          </c:cat>
          <c:val>
            <c:numRef>
              <c:f>'5. Leeftijdsklassen'!$D$3:$D$22</c:f>
              <c:numCache>
                <c:formatCode>#,##0</c:formatCode>
                <c:ptCount val="20"/>
                <c:pt idx="0">
                  <c:v>92937</c:v>
                </c:pt>
                <c:pt idx="1">
                  <c:v>105634</c:v>
                </c:pt>
                <c:pt idx="2">
                  <c:v>106375</c:v>
                </c:pt>
                <c:pt idx="3">
                  <c:v>93817</c:v>
                </c:pt>
                <c:pt idx="4">
                  <c:v>83441</c:v>
                </c:pt>
                <c:pt idx="5">
                  <c:v>85553</c:v>
                </c:pt>
                <c:pt idx="6">
                  <c:v>89146</c:v>
                </c:pt>
                <c:pt idx="7">
                  <c:v>89540</c:v>
                </c:pt>
                <c:pt idx="8">
                  <c:v>86096</c:v>
                </c:pt>
                <c:pt idx="9">
                  <c:v>70874</c:v>
                </c:pt>
                <c:pt idx="10">
                  <c:v>55951</c:v>
                </c:pt>
                <c:pt idx="11">
                  <c:v>39365</c:v>
                </c:pt>
                <c:pt idx="12">
                  <c:v>27851</c:v>
                </c:pt>
                <c:pt idx="13">
                  <c:v>18101</c:v>
                </c:pt>
                <c:pt idx="14">
                  <c:v>11931</c:v>
                </c:pt>
                <c:pt idx="15">
                  <c:v>6609</c:v>
                </c:pt>
                <c:pt idx="16">
                  <c:v>4225</c:v>
                </c:pt>
                <c:pt idx="17">
                  <c:v>2111</c:v>
                </c:pt>
                <c:pt idx="18">
                  <c:v>644</c:v>
                </c:pt>
                <c:pt idx="19">
                  <c:v>153</c:v>
                </c:pt>
              </c:numCache>
            </c:numRef>
          </c:val>
          <c:extLst>
            <c:ext xmlns:c16="http://schemas.microsoft.com/office/drawing/2014/chart" uri="{C3380CC4-5D6E-409C-BE32-E72D297353CC}">
              <c16:uniqueId val="{00000003-AB62-42C2-97CD-329956108A3E}"/>
            </c:ext>
          </c:extLst>
        </c:ser>
        <c:dLbls>
          <c:showLegendKey val="0"/>
          <c:showVal val="0"/>
          <c:showCatName val="0"/>
          <c:showSerName val="0"/>
          <c:showPercent val="0"/>
          <c:showBubbleSize val="0"/>
        </c:dLbls>
        <c:gapWidth val="150"/>
        <c:overlap val="100"/>
        <c:axId val="572572768"/>
        <c:axId val="572573160"/>
      </c:barChart>
      <c:catAx>
        <c:axId val="57257276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nl-BE"/>
          </a:p>
        </c:txPr>
        <c:crossAx val="572573160"/>
        <c:crosses val="autoZero"/>
        <c:auto val="1"/>
        <c:lblAlgn val="ctr"/>
        <c:lblOffset val="100"/>
        <c:noMultiLvlLbl val="0"/>
      </c:catAx>
      <c:valAx>
        <c:axId val="572573160"/>
        <c:scaling>
          <c:orientation val="minMax"/>
        </c:scaling>
        <c:delete val="1"/>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572572768"/>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B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'7. Werkzaamheidsgraad'!$B$2</c:f>
              <c:strCache>
                <c:ptCount val="1"/>
                <c:pt idx="0">
                  <c:v>Belgische herkomst</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B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'7. Werkzaamheidsgraad'!$A$3:$A$5</c:f>
              <c:strCache>
                <c:ptCount val="3"/>
                <c:pt idx="0">
                  <c:v>Allen</c:v>
                </c:pt>
                <c:pt idx="1">
                  <c:v>Mannen</c:v>
                </c:pt>
                <c:pt idx="2">
                  <c:v>Vrouwen</c:v>
                </c:pt>
              </c:strCache>
            </c:strRef>
          </c:cat>
          <c:val>
            <c:numRef>
              <c:f>'7. Werkzaamheidsgraad'!$B$3:$B$5</c:f>
              <c:numCache>
                <c:formatCode>0%</c:formatCode>
                <c:ptCount val="3"/>
                <c:pt idx="0">
                  <c:v>0.78300000000000003</c:v>
                </c:pt>
                <c:pt idx="1">
                  <c:v>0.80400000000000005</c:v>
                </c:pt>
                <c:pt idx="2">
                  <c:v>0.76100000000000001</c:v>
                </c:pt>
              </c:numCache>
            </c:numRef>
          </c:val>
          <c:extLst>
            <c:ext xmlns:c16="http://schemas.microsoft.com/office/drawing/2014/chart" uri="{C3380CC4-5D6E-409C-BE32-E72D297353CC}">
              <c16:uniqueId val="{00000000-79D5-4876-BCA4-AF7D0B15E1F4}"/>
            </c:ext>
          </c:extLst>
        </c:ser>
        <c:ser>
          <c:idx val="1"/>
          <c:order val="1"/>
          <c:tx>
            <c:strRef>
              <c:f>'7. Werkzaamheidsgraad'!$C$2</c:f>
              <c:strCache>
                <c:ptCount val="1"/>
                <c:pt idx="0">
                  <c:v>Herkomst EU</c:v>
                </c:pt>
              </c:strCache>
            </c:strRef>
          </c:tx>
          <c:spPr>
            <a:solidFill>
              <a:schemeClr val="accent5">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B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'7. Werkzaamheidsgraad'!$A$3:$A$5</c:f>
              <c:strCache>
                <c:ptCount val="3"/>
                <c:pt idx="0">
                  <c:v>Allen</c:v>
                </c:pt>
                <c:pt idx="1">
                  <c:v>Mannen</c:v>
                </c:pt>
                <c:pt idx="2">
                  <c:v>Vrouwen</c:v>
                </c:pt>
              </c:strCache>
            </c:strRef>
          </c:cat>
          <c:val>
            <c:numRef>
              <c:f>'7. Werkzaamheidsgraad'!$C$3:$C$5</c:f>
              <c:numCache>
                <c:formatCode>0%</c:formatCode>
                <c:ptCount val="3"/>
                <c:pt idx="0">
                  <c:v>0.65900000000000003</c:v>
                </c:pt>
                <c:pt idx="1">
                  <c:v>0.69199999999999995</c:v>
                </c:pt>
                <c:pt idx="2">
                  <c:v>0.624</c:v>
                </c:pt>
              </c:numCache>
            </c:numRef>
          </c:val>
          <c:extLst>
            <c:ext xmlns:c16="http://schemas.microsoft.com/office/drawing/2014/chart" uri="{C3380CC4-5D6E-409C-BE32-E72D297353CC}">
              <c16:uniqueId val="{00000001-79D5-4876-BCA4-AF7D0B15E1F4}"/>
            </c:ext>
          </c:extLst>
        </c:ser>
        <c:ser>
          <c:idx val="2"/>
          <c:order val="2"/>
          <c:tx>
            <c:strRef>
              <c:f>'7. Werkzaamheidsgraad'!$D$2</c:f>
              <c:strCache>
                <c:ptCount val="1"/>
                <c:pt idx="0">
                  <c:v>Herkomst niet-EU</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nl-B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'7. Werkzaamheidsgraad'!$A$3:$A$5</c:f>
              <c:strCache>
                <c:ptCount val="3"/>
                <c:pt idx="0">
                  <c:v>Allen</c:v>
                </c:pt>
                <c:pt idx="1">
                  <c:v>Mannen</c:v>
                </c:pt>
                <c:pt idx="2">
                  <c:v>Vrouwen</c:v>
                </c:pt>
              </c:strCache>
            </c:strRef>
          </c:cat>
          <c:val>
            <c:numRef>
              <c:f>'7. Werkzaamheidsgraad'!$D$3:$D$5</c:f>
              <c:numCache>
                <c:formatCode>0%</c:formatCode>
                <c:ptCount val="3"/>
                <c:pt idx="0">
                  <c:v>0.57499999999999996</c:v>
                </c:pt>
                <c:pt idx="1">
                  <c:v>0.65900000000000003</c:v>
                </c:pt>
                <c:pt idx="2">
                  <c:v>0.49299999999999999</c:v>
                </c:pt>
              </c:numCache>
            </c:numRef>
          </c:val>
          <c:extLst>
            <c:ext xmlns:c16="http://schemas.microsoft.com/office/drawing/2014/chart" uri="{C3380CC4-5D6E-409C-BE32-E72D297353CC}">
              <c16:uniqueId val="{00000002-79D5-4876-BCA4-AF7D0B15E1F4}"/>
            </c:ext>
          </c:extLst>
        </c:ser>
        <c:dLbls>
          <c:dLblPos val="inEnd"/>
          <c:showLegendKey val="0"/>
          <c:showVal val="1"/>
          <c:showCatName val="0"/>
          <c:showSerName val="0"/>
          <c:showPercent val="0"/>
          <c:showBubbleSize val="0"/>
        </c:dLbls>
        <c:gapWidth val="65"/>
        <c:axId val="204974232"/>
        <c:axId val="204974624"/>
      </c:barChart>
      <c:catAx>
        <c:axId val="2049742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nl-BE"/>
          </a:p>
        </c:txPr>
        <c:crossAx val="204974624"/>
        <c:crosses val="autoZero"/>
        <c:auto val="1"/>
        <c:lblAlgn val="ctr"/>
        <c:lblOffset val="100"/>
        <c:noMultiLvlLbl val="0"/>
      </c:catAx>
      <c:valAx>
        <c:axId val="2049746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04974232"/>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nl-BE"/>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Werkzoekenden (origine)</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BE"/>
        </a:p>
      </c:txPr>
    </c:title>
    <c:autoTitleDeleted val="0"/>
    <c:plotArea>
      <c:layout/>
      <c:pieChart>
        <c:varyColors val="1"/>
        <c:ser>
          <c:idx val="0"/>
          <c:order val="0"/>
          <c:dPt>
            <c:idx val="0"/>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FF7-428E-91B4-AEF6DEF340CD}"/>
              </c:ext>
            </c:extLst>
          </c:dPt>
          <c:dPt>
            <c:idx val="1"/>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1FF7-428E-91B4-AEF6DEF340CD}"/>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nl-BE"/>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'8. Werkzoekenden'!$F$4:$F$5</c:f>
              <c:strCache>
                <c:ptCount val="2"/>
                <c:pt idx="0">
                  <c:v>Belgische origine</c:v>
                </c:pt>
                <c:pt idx="1">
                  <c:v>Andere origine</c:v>
                </c:pt>
              </c:strCache>
            </c:strRef>
          </c:cat>
          <c:val>
            <c:numRef>
              <c:f>'8. Werkzoekenden'!$G$4:$G$5</c:f>
              <c:numCache>
                <c:formatCode>_ * #,##0_ ;_ * \-#,##0_ ;_ * "-"??_ ;_ @_ </c:formatCode>
                <c:ptCount val="2"/>
                <c:pt idx="0">
                  <c:v>98691</c:v>
                </c:pt>
                <c:pt idx="1">
                  <c:v>106907</c:v>
                </c:pt>
              </c:numCache>
            </c:numRef>
          </c:val>
          <c:extLst>
            <c:ext xmlns:c16="http://schemas.microsoft.com/office/drawing/2014/chart" uri="{C3380CC4-5D6E-409C-BE32-E72D297353CC}">
              <c16:uniqueId val="{00000004-1FF7-428E-91B4-AEF6DEF340CD}"/>
            </c:ext>
          </c:extLst>
        </c:ser>
        <c:dLbls>
          <c:dLblPos val="ctr"/>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BE"/>
              <a:t>Doelgroep</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BE"/>
        </a:p>
      </c:txPr>
    </c:title>
    <c:autoTitleDeleted val="0"/>
    <c:plotArea>
      <c:layout/>
      <c:doughnutChart>
        <c:varyColors val="1"/>
        <c:ser>
          <c:idx val="0"/>
          <c:order val="0"/>
          <c:dPt>
            <c:idx val="0"/>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AE2-4349-8E5A-1C89000825D2}"/>
              </c:ext>
            </c:extLst>
          </c:dPt>
          <c:dPt>
            <c:idx val="1"/>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AE2-4349-8E5A-1C89000825D2}"/>
              </c:ext>
            </c:extLst>
          </c:dPt>
          <c:dPt>
            <c:idx val="2"/>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AE2-4349-8E5A-1C89000825D2}"/>
              </c:ext>
            </c:extLst>
          </c:dPt>
          <c:dLbls>
            <c:dLbl>
              <c:idx val="1"/>
              <c:layout>
                <c:manualLayout>
                  <c:x val="6.3820886025610438E-2"/>
                  <c:y val="0.14952411515160999"/>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ln>
                        <a:noFill/>
                      </a:ln>
                      <a:solidFill>
                        <a:schemeClr val="tx1"/>
                      </a:solidFill>
                      <a:latin typeface="+mn-lt"/>
                      <a:ea typeface="+mn-ea"/>
                      <a:cs typeface="+mn-cs"/>
                    </a:defRPr>
                  </a:pPr>
                  <a:endParaRPr lang="nl-BE"/>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E2-4349-8E5A-1C89000825D2}"/>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solidFill>
                    <a:latin typeface="+mn-lt"/>
                    <a:ea typeface="+mn-ea"/>
                    <a:cs typeface="+mn-cs"/>
                  </a:defRPr>
                </a:pPr>
                <a:endParaRPr lang="nl-BE"/>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'9. Nieuwkomers inburgering'!$A$3:$A$5</c:f>
              <c:strCache>
                <c:ptCount val="3"/>
                <c:pt idx="0">
                  <c:v>Rechthebbend</c:v>
                </c:pt>
                <c:pt idx="1">
                  <c:v>Verplicht           </c:v>
                </c:pt>
                <c:pt idx="2">
                  <c:v>Nader te bepalen</c:v>
                </c:pt>
              </c:strCache>
            </c:strRef>
          </c:cat>
          <c:val>
            <c:numRef>
              <c:f>'9. Nieuwkomers inburgering'!$B$3:$B$5</c:f>
              <c:numCache>
                <c:formatCode>_ * #,##0_ ;_ * \-#,##0_ ;_ * "-"??_ ;_ @_ </c:formatCode>
                <c:ptCount val="3"/>
                <c:pt idx="0">
                  <c:v>36033</c:v>
                </c:pt>
                <c:pt idx="1">
                  <c:v>10857</c:v>
                </c:pt>
                <c:pt idx="2" formatCode="General">
                  <c:v>596</c:v>
                </c:pt>
              </c:numCache>
            </c:numRef>
          </c:val>
          <c:extLst>
            <c:ext xmlns:c16="http://schemas.microsoft.com/office/drawing/2014/chart" uri="{C3380CC4-5D6E-409C-BE32-E72D297353CC}">
              <c16:uniqueId val="{00000006-AAE2-4349-8E5A-1C89000825D2}"/>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BE"/>
              <a:t>Status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BE"/>
        </a:p>
      </c:txPr>
    </c:title>
    <c:autoTitleDeleted val="0"/>
    <c:plotArea>
      <c:layout/>
      <c:doughnutChart>
        <c:varyColors val="1"/>
        <c:ser>
          <c:idx val="0"/>
          <c:order val="0"/>
          <c:dPt>
            <c:idx val="0"/>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0571-4780-B55C-F21F36367A26}"/>
              </c:ext>
            </c:extLst>
          </c:dPt>
          <c:dPt>
            <c:idx val="1"/>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0571-4780-B55C-F21F36367A26}"/>
              </c:ext>
            </c:extLst>
          </c:dPt>
          <c:dPt>
            <c:idx val="2"/>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0571-4780-B55C-F21F36367A26}"/>
              </c:ext>
            </c:extLst>
          </c:dPt>
          <c:dPt>
            <c:idx val="3"/>
            <c:bubble3D val="0"/>
            <c:spPr>
              <a:solidFill>
                <a:schemeClr val="accent6">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0571-4780-B55C-F21F36367A26}"/>
              </c:ext>
            </c:extLst>
          </c:dPt>
          <c:dPt>
            <c:idx val="4"/>
            <c:bubble3D val="0"/>
            <c:spPr>
              <a:solidFill>
                <a:schemeClr val="accent5">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0571-4780-B55C-F21F36367A26}"/>
              </c:ext>
            </c:extLst>
          </c:dPt>
          <c:dPt>
            <c:idx val="5"/>
            <c:bubble3D val="0"/>
            <c:spPr>
              <a:solidFill>
                <a:schemeClr val="accent4">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0571-4780-B55C-F21F36367A26}"/>
              </c:ext>
            </c:extLst>
          </c:dPt>
          <c:dPt>
            <c:idx val="6"/>
            <c:bubble3D val="0"/>
            <c:spPr>
              <a:solidFill>
                <a:schemeClr val="accent6">
                  <a:lumMod val="80000"/>
                  <a:lumOff val="2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D-0571-4780-B55C-F21F36367A26}"/>
              </c:ext>
            </c:extLst>
          </c:dPt>
          <c:dPt>
            <c:idx val="7"/>
            <c:bubble3D val="0"/>
            <c:spPr>
              <a:solidFill>
                <a:schemeClr val="accent5">
                  <a:lumMod val="80000"/>
                  <a:lumOff val="2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F-81FD-49FA-963A-A38A91944A28}"/>
              </c:ext>
            </c:extLst>
          </c:dPt>
          <c:dLbls>
            <c:dLbl>
              <c:idx val="0"/>
              <c:layout>
                <c:manualLayout>
                  <c:x val="-1.4891732283464567E-2"/>
                  <c:y val="0.1418827978256271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571-4780-B55C-F21F36367A26}"/>
                </c:ext>
              </c:extLst>
            </c:dLbl>
            <c:dLbl>
              <c:idx val="1"/>
              <c:layout>
                <c:manualLayout>
                  <c:x val="0.16306889763779528"/>
                  <c:y val="-2.0316328942294536E-2"/>
                </c:manualLayout>
              </c:layout>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tx1"/>
                      </a:solidFill>
                      <a:latin typeface="+mn-lt"/>
                      <a:ea typeface="+mn-ea"/>
                      <a:cs typeface="+mn-cs"/>
                    </a:defRPr>
                  </a:pPr>
                  <a:endParaRPr lang="nl-BE"/>
                </a:p>
              </c:txPr>
              <c:showLegendKey val="0"/>
              <c:showVal val="0"/>
              <c:showCatName val="1"/>
              <c:showSerName val="0"/>
              <c:showPercent val="1"/>
              <c:showBubbleSize val="0"/>
              <c:extLst>
                <c:ext xmlns:c15="http://schemas.microsoft.com/office/drawing/2012/chart" uri="{CE6537A1-D6FC-4f65-9D91-7224C49458BB}">
                  <c15:layout>
                    <c:manualLayout>
                      <c:w val="0.29691666666666666"/>
                      <c:h val="0.16992511599557164"/>
                    </c:manualLayout>
                  </c15:layout>
                </c:ext>
                <c:ext xmlns:c16="http://schemas.microsoft.com/office/drawing/2014/chart" uri="{C3380CC4-5D6E-409C-BE32-E72D297353CC}">
                  <c16:uniqueId val="{00000003-0571-4780-B55C-F21F36367A26}"/>
                </c:ext>
              </c:extLst>
            </c:dLbl>
            <c:dLbl>
              <c:idx val="2"/>
              <c:layout>
                <c:manualLayout>
                  <c:x val="-1.6945319335083111E-2"/>
                  <c:y val="6.845822293540321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571-4780-B55C-F21F36367A26}"/>
                </c:ext>
              </c:extLst>
            </c:dLbl>
            <c:dLbl>
              <c:idx val="3"/>
              <c:layout>
                <c:manualLayout>
                  <c:x val="-0.10432030063712214"/>
                  <c:y val="-6.7353027919744004E-3"/>
                </c:manualLayout>
              </c:layout>
              <c:showLegendKey val="0"/>
              <c:showVal val="0"/>
              <c:showCatName val="1"/>
              <c:showSerName val="0"/>
              <c:showPercent val="1"/>
              <c:showBubbleSize val="0"/>
              <c:extLst>
                <c:ext xmlns:c15="http://schemas.microsoft.com/office/drawing/2012/chart" uri="{CE6537A1-D6FC-4f65-9D91-7224C49458BB}">
                  <c15:layout>
                    <c:manualLayout>
                      <c:w val="0.25336224125065876"/>
                      <c:h val="0.15645724098872793"/>
                    </c:manualLayout>
                  </c15:layout>
                </c:ext>
                <c:ext xmlns:c16="http://schemas.microsoft.com/office/drawing/2014/chart" uri="{C3380CC4-5D6E-409C-BE32-E72D297353CC}">
                  <c16:uniqueId val="{00000007-0571-4780-B55C-F21F36367A26}"/>
                </c:ext>
              </c:extLst>
            </c:dLbl>
            <c:dLbl>
              <c:idx val="4"/>
              <c:layout>
                <c:manualLayout>
                  <c:x val="-0.11560923174861591"/>
                  <c:y val="-2.906687128146108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571-4780-B55C-F21F36367A26}"/>
                </c:ext>
              </c:extLst>
            </c:dLbl>
            <c:dLbl>
              <c:idx val="5"/>
              <c:layout>
                <c:manualLayout>
                  <c:x val="-0.17397165563052136"/>
                  <c:y val="-9.623076407792413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0571-4780-B55C-F21F36367A26}"/>
                </c:ext>
              </c:extLst>
            </c:dLbl>
            <c:dLbl>
              <c:idx val="6"/>
              <c:layout>
                <c:manualLayout>
                  <c:x val="0.10147148604436373"/>
                  <c:y val="-0.1139759212233041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0571-4780-B55C-F21F36367A26}"/>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solidFill>
                    <a:latin typeface="+mn-lt"/>
                    <a:ea typeface="+mn-ea"/>
                    <a:cs typeface="+mn-cs"/>
                  </a:defRPr>
                </a:pPr>
                <a:endParaRPr lang="nl-BE"/>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'9. Nieuwkomers inburgering'!$A$9:$A$16</c:f>
              <c:strCache>
                <c:ptCount val="8"/>
                <c:pt idx="0">
                  <c:v>Arbeidsmigrant</c:v>
                </c:pt>
                <c:pt idx="1">
                  <c:v>Gezinshereniger</c:v>
                </c:pt>
                <c:pt idx="2">
                  <c:v>Overig statuut</c:v>
                </c:pt>
                <c:pt idx="3">
                  <c:v>Asielzoeker/erkend vluchteling</c:v>
                </c:pt>
                <c:pt idx="4">
                  <c:v>EU+ voldoende bestaansmidd.</c:v>
                </c:pt>
                <c:pt idx="5">
                  <c:v>EU+ student</c:v>
                </c:pt>
                <c:pt idx="6">
                  <c:v>EU-onderdaan onbekende reden</c:v>
                </c:pt>
                <c:pt idx="7">
                  <c:v>Onbepaald statuut</c:v>
                </c:pt>
              </c:strCache>
            </c:strRef>
          </c:cat>
          <c:val>
            <c:numRef>
              <c:f>'9. Nieuwkomers inburgering'!$B$9:$B$16</c:f>
              <c:numCache>
                <c:formatCode>_ * #,##0_ ;_ * \-#,##0_ ;_ * "-"??_ ;_ @_ </c:formatCode>
                <c:ptCount val="8"/>
                <c:pt idx="0">
                  <c:v>19243</c:v>
                </c:pt>
                <c:pt idx="1">
                  <c:v>12215</c:v>
                </c:pt>
                <c:pt idx="2">
                  <c:v>6085</c:v>
                </c:pt>
                <c:pt idx="3">
                  <c:v>3213</c:v>
                </c:pt>
                <c:pt idx="4">
                  <c:v>4296</c:v>
                </c:pt>
                <c:pt idx="5">
                  <c:v>1516</c:v>
                </c:pt>
                <c:pt idx="6">
                  <c:v>728</c:v>
                </c:pt>
                <c:pt idx="7">
                  <c:v>190</c:v>
                </c:pt>
              </c:numCache>
            </c:numRef>
          </c:val>
          <c:extLst>
            <c:ext xmlns:c16="http://schemas.microsoft.com/office/drawing/2014/chart" uri="{C3380CC4-5D6E-409C-BE32-E72D297353CC}">
              <c16:uniqueId val="{00000010-0571-4780-B55C-F21F36367A26}"/>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Nationaliteit</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nl-BE"/>
        </a:p>
      </c:txPr>
    </c:title>
    <c:autoTitleDeleted val="0"/>
    <c:plotArea>
      <c:layout/>
      <c:doughnutChart>
        <c:varyColors val="1"/>
        <c:ser>
          <c:idx val="0"/>
          <c:order val="0"/>
          <c:dPt>
            <c:idx val="0"/>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A6AE-409C-875C-ADEF06CF2A72}"/>
              </c:ext>
            </c:extLst>
          </c:dPt>
          <c:dPt>
            <c:idx val="1"/>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A6AE-409C-875C-ADEF06CF2A72}"/>
              </c:ext>
            </c:extLst>
          </c:dPt>
          <c:dPt>
            <c:idx val="2"/>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A6AE-409C-875C-ADEF06CF2A72}"/>
              </c:ext>
            </c:extLst>
          </c:dPt>
          <c:dPt>
            <c:idx val="3"/>
            <c:bubble3D val="0"/>
            <c:spPr>
              <a:solidFill>
                <a:schemeClr val="accent6">
                  <a:lumMod val="60000"/>
                </a:schemeClr>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A6AE-409C-875C-ADEF06CF2A72}"/>
              </c:ext>
            </c:extLst>
          </c:dPt>
          <c:dLbls>
            <c:dLbl>
              <c:idx val="0"/>
              <c:layout>
                <c:manualLayout>
                  <c:x val="-5.0592340730136007E-2"/>
                  <c:y val="9.109176959241921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6AE-409C-875C-ADEF06CF2A72}"/>
                </c:ext>
              </c:extLst>
            </c:dLbl>
            <c:dLbl>
              <c:idx val="1"/>
              <c:layout>
                <c:manualLayout>
                  <c:x val="-7.7076115485564298E-2"/>
                  <c:y val="-7.301363371245260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6AE-409C-875C-ADEF06CF2A72}"/>
                </c:ext>
              </c:extLst>
            </c:dLbl>
            <c:dLbl>
              <c:idx val="2"/>
              <c:layout>
                <c:manualLayout>
                  <c:x val="5.4071303587051596E-2"/>
                  <c:y val="0.1600991542723825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6AE-409C-875C-ADEF06CF2A72}"/>
                </c:ext>
              </c:extLst>
            </c:dLbl>
            <c:dLbl>
              <c:idx val="3"/>
              <c:layout>
                <c:manualLayout>
                  <c:x val="-3.5479400302234947E-2"/>
                  <c:y val="9.688491443788746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6AE-409C-875C-ADEF06CF2A72}"/>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solidFill>
                    <a:latin typeface="+mn-lt"/>
                    <a:ea typeface="+mn-ea"/>
                    <a:cs typeface="+mn-cs"/>
                  </a:defRPr>
                </a:pPr>
                <a:endParaRPr lang="nl-BE"/>
              </a:p>
            </c:txPr>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'9. Nieuwkomers inburgering'!$A$20:$A$23</c:f>
              <c:strCache>
                <c:ptCount val="4"/>
                <c:pt idx="0">
                  <c:v>Derdelander</c:v>
                </c:pt>
                <c:pt idx="1">
                  <c:v>EU+ (excl. Nederland)</c:v>
                </c:pt>
                <c:pt idx="2">
                  <c:v>Nederland</c:v>
                </c:pt>
                <c:pt idx="3">
                  <c:v>Onbepaalde nationaliteit</c:v>
                </c:pt>
              </c:strCache>
            </c:strRef>
          </c:cat>
          <c:val>
            <c:numRef>
              <c:f>'9. Nieuwkomers inburgering'!$B$20:$B$23</c:f>
              <c:numCache>
                <c:formatCode>#,##0</c:formatCode>
                <c:ptCount val="4"/>
                <c:pt idx="0">
                  <c:v>22206</c:v>
                </c:pt>
                <c:pt idx="1">
                  <c:v>20059</c:v>
                </c:pt>
                <c:pt idx="2">
                  <c:v>4892</c:v>
                </c:pt>
                <c:pt idx="3">
                  <c:v>329</c:v>
                </c:pt>
              </c:numCache>
            </c:numRef>
          </c:val>
          <c:extLst>
            <c:ext xmlns:c16="http://schemas.microsoft.com/office/drawing/2014/chart" uri="{C3380CC4-5D6E-409C-BE32-E72D297353CC}">
              <c16:uniqueId val="{00000008-A6AE-409C-875C-ADEF06CF2A72}"/>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nl-BE"/>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_xlchart.v2.0</cx:f>
      </cx:strDim>
      <cx:numDim type="val">
        <cx:f>_xlchart.v2.1</cx:f>
      </cx:numDim>
    </cx:data>
  </cx:chartData>
  <cx:chart>
    <cx:plotArea>
      <cx:plotAreaRegion>
        <cx:series layoutId="funnel" uniqueId="{68B1A670-4541-4E02-ADE8-A95F608F1EB9}">
          <cx:dataLabels>
            <cx:numFmt formatCode="#.##0" sourceLinked="0"/>
            <cx:visibility seriesName="0" categoryName="0" value="1"/>
            <cx:separator>, </cx:separator>
            <cx:dataLabel idx="0">
              <cx:separator>, </cx:separator>
            </cx:dataLabel>
          </cx:dataLabels>
          <cx:dataId val="0"/>
        </cx:series>
      </cx:plotAreaRegion>
      <cx:axis id="0">
        <cx:catScaling gapWidth="0.150000006"/>
        <cx:tickLabels/>
      </cx:axis>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_xlchart.v2.2</cx:f>
      </cx:strDim>
      <cx:numDim type="val">
        <cx:f>_xlchart.v2.3</cx:f>
      </cx:numDim>
    </cx:data>
  </cx:chartData>
  <cx:chart>
    <cx:plotArea>
      <cx:plotAreaRegion>
        <cx:series layoutId="funnel" uniqueId="{1BEBB4D0-F821-4410-8A6F-E4291A675C2C}">
          <cx:dataLabels>
            <cx:visibility seriesName="0" categoryName="0" value="1"/>
          </cx:dataLabels>
          <cx:dataId val="0"/>
        </cx:series>
      </cx:plotAreaRegion>
      <cx:axis id="0">
        <cx:catScaling gapWidth="0.150000006"/>
        <cx:tickLabels/>
      </cx:axis>
    </cx:plotArea>
  </cx:chart>
</cx:chartSpace>
</file>

<file path=xl/charts/colors1.xml><?xml version="1.0" encoding="utf-8"?>
<cs:colorStyle xmlns:cs="http://schemas.microsoft.com/office/drawing/2012/chartStyle" xmlns:a="http://schemas.openxmlformats.org/drawingml/2006/main" meth="withinLinear" id="19">
  <a:schemeClr val="accent6"/>
</cs:colorStyle>
</file>

<file path=xl/charts/colors1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9">
  <a:schemeClr val="accent6"/>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9">
  <a:schemeClr val="accent6"/>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424">
  <cs:axisTitle>
    <cs:lnRef idx="0"/>
    <cs:fillRef idx="0"/>
    <cs:effectRef idx="0"/>
    <cs:fontRef idx="minor">
      <a:schemeClr val="dk1">
        <a:lumMod val="75000"/>
        <a:lumOff val="25000"/>
      </a:schemeClr>
    </cs:fontRef>
    <cs:defRPr sz="9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cs:chartArea>
  <cs:dataLabel>
    <cs:lnRef idx="0"/>
    <cs:fillRef idx="0"/>
    <cs:effectRef idx="0"/>
    <cs:fontRef idx="minor">
      <a:schemeClr val="dk1"/>
    </cs:fontRef>
    <cs:defRPr sz="900"/>
  </cs:dataLabel>
  <cs:dataLabelCallout>
    <cs:lnRef idx="0"/>
    <cs:fillRef idx="0"/>
    <cs:effectRef idx="0"/>
    <cs:fontRef idx="minor">
      <a:schemeClr val="lt1"/>
    </cs:fontRef>
    <cs:spPr>
      <a:solidFill>
        <a:schemeClr val="dk1">
          <a:lumMod val="65000"/>
          <a:lumOff val="35000"/>
          <a:alpha val="75000"/>
        </a:schemeClr>
      </a:solidFill>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2857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75000"/>
            <a:lumOff val="25000"/>
          </a:schemeClr>
        </a:solidFill>
      </a:ln>
    </cs:spPr>
    <cs:defRPr sz="9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lumOff val="10000"/>
              </a:schemeClr>
            </a:gs>
            <a:gs pos="0">
              <a:schemeClr val="lt1">
                <a:lumMod val="75000"/>
                <a:alpha val="36000"/>
                <a:lumOff val="10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cs:seriesAxis>
  <cs:seriesLine>
    <cs:lnRef idx="0"/>
    <cs:fillRef idx="0"/>
    <cs:effectRef idx="0"/>
    <cs:fontRef idx="minor">
      <a:schemeClr val="dk1"/>
    </cs:fontRef>
    <cs:spPr>
      <a:ln w="9525" cap="flat">
        <a:solidFill>
          <a:schemeClr val="bg1">
            <a:lumMod val="50000"/>
          </a:schemeClr>
        </a:solidFill>
        <a:round/>
      </a:ln>
    </cs:spPr>
  </cs:seriesLine>
  <cs:title>
    <cs:lnRef idx="0"/>
    <cs:fillRef idx="0"/>
    <cs:effectRef idx="0"/>
    <cs:fontRef idx="minor">
      <a:schemeClr val="dk1">
        <a:lumMod val="75000"/>
        <a:lumOff val="25000"/>
      </a:schemeClr>
    </cs:fontRef>
    <cs:defRPr sz="1800" b="1"/>
  </cs:title>
  <cs:trendline>
    <cs:lnRef idx="0"/>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75000"/>
        <a:lumOff val="25000"/>
      </a:schemeClr>
    </cs:fontRef>
    <cs:defRPr sz="9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defRPr sz="9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424">
  <cs:axisTitle>
    <cs:lnRef idx="0"/>
    <cs:fillRef idx="0"/>
    <cs:effectRef idx="0"/>
    <cs:fontRef idx="minor">
      <a:schemeClr val="dk1">
        <a:lumMod val="75000"/>
        <a:lumOff val="25000"/>
      </a:schemeClr>
    </cs:fontRef>
    <cs:defRPr sz="9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cs:chartArea>
  <cs:dataLabel>
    <cs:lnRef idx="0"/>
    <cs:fillRef idx="0"/>
    <cs:effectRef idx="0"/>
    <cs:fontRef idx="minor">
      <a:schemeClr val="dk1"/>
    </cs:fontRef>
    <cs:defRPr sz="900"/>
  </cs:dataLabel>
  <cs:dataLabelCallout>
    <cs:lnRef idx="0"/>
    <cs:fillRef idx="0"/>
    <cs:effectRef idx="0"/>
    <cs:fontRef idx="minor">
      <a:schemeClr val="lt1"/>
    </cs:fontRef>
    <cs:spPr>
      <a:solidFill>
        <a:schemeClr val="dk1">
          <a:lumMod val="65000"/>
          <a:lumOff val="35000"/>
          <a:alpha val="75000"/>
        </a:schemeClr>
      </a:solidFill>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2857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75000"/>
            <a:lumOff val="25000"/>
          </a:schemeClr>
        </a:solidFill>
      </a:ln>
    </cs:spPr>
    <cs:defRPr sz="9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lumOff val="10000"/>
              </a:schemeClr>
            </a:gs>
            <a:gs pos="0">
              <a:schemeClr val="lt1">
                <a:lumMod val="75000"/>
                <a:alpha val="36000"/>
                <a:lumOff val="10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cs:seriesAxis>
  <cs:seriesLine>
    <cs:lnRef idx="0"/>
    <cs:fillRef idx="0"/>
    <cs:effectRef idx="0"/>
    <cs:fontRef idx="minor">
      <a:schemeClr val="dk1"/>
    </cs:fontRef>
    <cs:spPr>
      <a:ln w="9525" cap="flat">
        <a:solidFill>
          <a:schemeClr val="bg1">
            <a:lumMod val="50000"/>
          </a:schemeClr>
        </a:solidFill>
        <a:round/>
      </a:ln>
    </cs:spPr>
  </cs:seriesLine>
  <cs:title>
    <cs:lnRef idx="0"/>
    <cs:fillRef idx="0"/>
    <cs:effectRef idx="0"/>
    <cs:fontRef idx="minor">
      <a:schemeClr val="dk1">
        <a:lumMod val="75000"/>
        <a:lumOff val="25000"/>
      </a:schemeClr>
    </cs:fontRef>
    <cs:defRPr sz="1800" b="1"/>
  </cs:title>
  <cs:trendline>
    <cs:lnRef idx="0"/>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75000"/>
        <a:lumOff val="25000"/>
      </a:schemeClr>
    </cs:fontRef>
    <cs:defRPr sz="9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defRPr sz="9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microsoft.com/office/2014/relationships/chartEx" Target="../charts/chartEx1.xml"/></Relationships>
</file>

<file path=xl/drawings/_rels/drawing3.xml.rels><?xml version="1.0" encoding="UTF-8" standalone="yes"?>
<Relationships xmlns="http://schemas.openxmlformats.org/package/2006/relationships"><Relationship Id="rId1" Type="http://schemas.microsoft.com/office/2014/relationships/chartEx" Target="../charts/chartEx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3</xdr:col>
      <xdr:colOff>144780</xdr:colOff>
      <xdr:row>2</xdr:row>
      <xdr:rowOff>7620</xdr:rowOff>
    </xdr:from>
    <xdr:to>
      <xdr:col>10</xdr:col>
      <xdr:colOff>259080</xdr:colOff>
      <xdr:row>15</xdr:row>
      <xdr:rowOff>0</xdr:rowOff>
    </xdr:to>
    <xdr:graphicFrame macro="">
      <xdr:nvGraphicFramePr>
        <xdr:cNvPr id="2" name="Grafiek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251460</xdr:colOff>
      <xdr:row>2</xdr:row>
      <xdr:rowOff>7620</xdr:rowOff>
    </xdr:from>
    <xdr:to>
      <xdr:col>16</xdr:col>
      <xdr:colOff>601980</xdr:colOff>
      <xdr:row>15</xdr:row>
      <xdr:rowOff>0</xdr:rowOff>
    </xdr:to>
    <xdr:graphicFrame macro="">
      <xdr:nvGraphicFramePr>
        <xdr:cNvPr id="3" name="Grafiek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15240</xdr:colOff>
      <xdr:row>1</xdr:row>
      <xdr:rowOff>0</xdr:rowOff>
    </xdr:from>
    <xdr:to>
      <xdr:col>15</xdr:col>
      <xdr:colOff>350520</xdr:colOff>
      <xdr:row>22</xdr:row>
      <xdr:rowOff>640080</xdr:rowOff>
    </xdr:to>
    <mc:AlternateContent xmlns:mc="http://schemas.openxmlformats.org/markup-compatibility/2006">
      <mc:Choice xmlns:cx2="http://schemas.microsoft.com/office/drawing/2015/10/21/chartex" Requires="cx2">
        <xdr:graphicFrame macro="">
          <xdr:nvGraphicFramePr>
            <xdr:cNvPr id="2" name="Grafiek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5059680" y="495300"/>
              <a:ext cx="7040880" cy="4671060"/>
            </a:xfrm>
            <a:prstGeom prst="rect">
              <a:avLst/>
            </a:prstGeom>
            <a:solidFill>
              <a:prstClr val="white"/>
            </a:solidFill>
            <a:ln w="1">
              <a:solidFill>
                <a:prstClr val="green"/>
              </a:solidFill>
            </a:ln>
          </xdr:spPr>
          <xdr:txBody>
            <a:bodyPr vertOverflow="clip" horzOverflow="clip"/>
            <a:lstStyle/>
            <a:p>
              <a:r>
                <a:rPr lang="nl-BE" sz="1100"/>
                <a:t>Deze grafiek is niet beschikbaar in uw versie van Excel.
Als u deze vorm bewerkt of deze werkmap opslaat in een andere bestandsindeling, wordt de grafiek onherstelbaar beschadigd.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3</xdr:col>
      <xdr:colOff>52104</xdr:colOff>
      <xdr:row>1</xdr:row>
      <xdr:rowOff>84667</xdr:rowOff>
    </xdr:from>
    <xdr:to>
      <xdr:col>9</xdr:col>
      <xdr:colOff>301609</xdr:colOff>
      <xdr:row>19</xdr:row>
      <xdr:rowOff>65128</xdr:rowOff>
    </xdr:to>
    <mc:AlternateContent xmlns:mc="http://schemas.openxmlformats.org/markup-compatibility/2006">
      <mc:Choice xmlns:cx2="http://schemas.microsoft.com/office/drawing/2015/10/21/chartex" Requires="cx2">
        <xdr:graphicFrame macro="">
          <xdr:nvGraphicFramePr>
            <xdr:cNvPr id="2" name="Grafiek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3923064" y="579967"/>
              <a:ext cx="6170245" cy="3706641"/>
            </a:xfrm>
            <a:prstGeom prst="rect">
              <a:avLst/>
            </a:prstGeom>
            <a:solidFill>
              <a:prstClr val="white"/>
            </a:solidFill>
            <a:ln w="1">
              <a:solidFill>
                <a:prstClr val="green"/>
              </a:solidFill>
            </a:ln>
          </xdr:spPr>
          <xdr:txBody>
            <a:bodyPr vertOverflow="clip" horzOverflow="clip"/>
            <a:lstStyle/>
            <a:p>
              <a:r>
                <a:rPr lang="nl-BE" sz="1100"/>
                <a:t>Deze grafiek is niet beschikbaar in uw versie van Excel.
Als u deze vorm bewerkt of deze werkmap opslaat in een andere bestandsindeling, wordt de grafiek onherstelbaar beschadigd.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4</xdr:col>
      <xdr:colOff>434340</xdr:colOff>
      <xdr:row>1</xdr:row>
      <xdr:rowOff>30480</xdr:rowOff>
    </xdr:from>
    <xdr:to>
      <xdr:col>14</xdr:col>
      <xdr:colOff>114300</xdr:colOff>
      <xdr:row>25</xdr:row>
      <xdr:rowOff>0</xdr:rowOff>
    </xdr:to>
    <xdr:graphicFrame macro="">
      <xdr:nvGraphicFramePr>
        <xdr:cNvPr id="2" name="Grafiek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83820</xdr:colOff>
      <xdr:row>1</xdr:row>
      <xdr:rowOff>45720</xdr:rowOff>
    </xdr:from>
    <xdr:to>
      <xdr:col>13</xdr:col>
      <xdr:colOff>381000</xdr:colOff>
      <xdr:row>26</xdr:row>
      <xdr:rowOff>38100</xdr:rowOff>
    </xdr:to>
    <xdr:graphicFrame macro="">
      <xdr:nvGraphicFramePr>
        <xdr:cNvPr id="2" name="Grafiek 1">
          <a:extLst>
            <a:ext uri="{FF2B5EF4-FFF2-40B4-BE49-F238E27FC236}">
              <a16:creationId xmlns:a16="http://schemas.microsoft.com/office/drawing/2014/main" id="{75FDB282-BF0E-445D-83C0-08E01DB8EA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38100</xdr:colOff>
      <xdr:row>1</xdr:row>
      <xdr:rowOff>7620</xdr:rowOff>
    </xdr:from>
    <xdr:to>
      <xdr:col>15</xdr:col>
      <xdr:colOff>0</xdr:colOff>
      <xdr:row>17</xdr:row>
      <xdr:rowOff>0</xdr:rowOff>
    </xdr:to>
    <xdr:graphicFrame macro="">
      <xdr:nvGraphicFramePr>
        <xdr:cNvPr id="2" name="Grafiek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1</xdr:row>
      <xdr:rowOff>0</xdr:rowOff>
    </xdr:from>
    <xdr:to>
      <xdr:col>14</xdr:col>
      <xdr:colOff>601980</xdr:colOff>
      <xdr:row>18</xdr:row>
      <xdr:rowOff>0</xdr:rowOff>
    </xdr:to>
    <xdr:graphicFrame macro="">
      <xdr:nvGraphicFramePr>
        <xdr:cNvPr id="2" name="Grafiek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68580</xdr:colOff>
      <xdr:row>1</xdr:row>
      <xdr:rowOff>114300</xdr:rowOff>
    </xdr:from>
    <xdr:to>
      <xdr:col>9</xdr:col>
      <xdr:colOff>396240</xdr:colOff>
      <xdr:row>19</xdr:row>
      <xdr:rowOff>91440</xdr:rowOff>
    </xdr:to>
    <xdr:graphicFrame macro="">
      <xdr:nvGraphicFramePr>
        <xdr:cNvPr id="3" name="Grafiek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472440</xdr:colOff>
      <xdr:row>1</xdr:row>
      <xdr:rowOff>99060</xdr:rowOff>
    </xdr:from>
    <xdr:to>
      <xdr:col>16</xdr:col>
      <xdr:colOff>38100</xdr:colOff>
      <xdr:row>19</xdr:row>
      <xdr:rowOff>91440</xdr:rowOff>
    </xdr:to>
    <xdr:graphicFrame macro="">
      <xdr:nvGraphicFramePr>
        <xdr:cNvPr id="5" name="Grafiek 4">
          <a:extLst>
            <a:ext uri="{FF2B5EF4-FFF2-40B4-BE49-F238E27FC236}">
              <a16:creationId xmlns:a16="http://schemas.microsoft.com/office/drawing/2014/main" id="{00000000-0008-0000-0A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22860</xdr:colOff>
      <xdr:row>20</xdr:row>
      <xdr:rowOff>30480</xdr:rowOff>
    </xdr:from>
    <xdr:to>
      <xdr:col>9</xdr:col>
      <xdr:colOff>396240</xdr:colOff>
      <xdr:row>38</xdr:row>
      <xdr:rowOff>93785</xdr:rowOff>
    </xdr:to>
    <xdr:graphicFrame macro="">
      <xdr:nvGraphicFramePr>
        <xdr:cNvPr id="6" name="Grafiek 5">
          <a:extLst>
            <a:ext uri="{FF2B5EF4-FFF2-40B4-BE49-F238E27FC236}">
              <a16:creationId xmlns:a16="http://schemas.microsoft.com/office/drawing/2014/main" id="{00000000-0008-0000-0A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210597</xdr:colOff>
      <xdr:row>5</xdr:row>
      <xdr:rowOff>149087</xdr:rowOff>
    </xdr:from>
    <xdr:to>
      <xdr:col>5</xdr:col>
      <xdr:colOff>115958</xdr:colOff>
      <xdr:row>18</xdr:row>
      <xdr:rowOff>82827</xdr:rowOff>
    </xdr:to>
    <xdr:graphicFrame macro="">
      <xdr:nvGraphicFramePr>
        <xdr:cNvPr id="2" name="Grafiek 1">
          <a:extLst>
            <a:ext uri="{FF2B5EF4-FFF2-40B4-BE49-F238E27FC236}">
              <a16:creationId xmlns:a16="http://schemas.microsoft.com/office/drawing/2014/main" id="{C63BBF57-11C5-4C46-AEDA-C45A450041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https://gemeente-stadsmonitor.vlaanderen.be/download-rapporten"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http://onderwijs.vlaanderen.be/nl/dataloep-aan-de-slag-met-cijfers-over-onderwij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provincies.incijfers.be/"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provincies.incijfers.be/"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provincies.incijfers.be/"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provincies.incijfers.be/"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provincies.incijfers.be/databank"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gemeente-stadsmonitor.vlaanderen.be/jouw-gemeentescan" TargetMode="External"/><Relationship Id="rId1" Type="http://schemas.openxmlformats.org/officeDocument/2006/relationships/hyperlink" Target="https://www.opgroeien.be/cijfers-en-publicaties/kansarmoede"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gemeente-stadsmonitor.vlaanderen.be/jouw-gemeentescan"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arvastat.vdab.be/" TargetMode="External"/><Relationship Id="rId1" Type="http://schemas.openxmlformats.org/officeDocument/2006/relationships/hyperlink" Target="http://regionalestatistieken.vlaanderen.be/monitor-lokale-inburgering-en-integratie" TargetMode="External"/><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S26"/>
  <sheetViews>
    <sheetView showGridLines="0" zoomScale="90" zoomScaleNormal="90" workbookViewId="0">
      <selection activeCell="M10" sqref="M10"/>
    </sheetView>
  </sheetViews>
  <sheetFormatPr defaultRowHeight="14.4" x14ac:dyDescent="0.3"/>
  <cols>
    <col min="1" max="1" width="3.6640625" style="87" customWidth="1"/>
    <col min="2" max="15" width="8.88671875" style="87"/>
    <col min="16" max="16" width="10.33203125" style="87" customWidth="1"/>
    <col min="17" max="16384" width="8.88671875" style="87"/>
  </cols>
  <sheetData>
    <row r="3" spans="1:19" ht="30.6" customHeight="1" x14ac:dyDescent="0.3">
      <c r="B3" s="155" t="s">
        <v>407</v>
      </c>
      <c r="C3" s="155"/>
      <c r="D3" s="155"/>
      <c r="E3" s="155"/>
      <c r="F3" s="155"/>
      <c r="G3" s="155"/>
      <c r="H3" s="155"/>
      <c r="I3" s="155"/>
      <c r="J3" s="155"/>
      <c r="K3" s="155"/>
      <c r="L3" s="155"/>
      <c r="M3" s="155"/>
      <c r="N3" s="155"/>
      <c r="O3" s="155"/>
      <c r="P3" s="155"/>
      <c r="Q3" s="155"/>
      <c r="R3" s="155"/>
    </row>
    <row r="4" spans="1:19" ht="25.95" customHeight="1" x14ac:dyDescent="0.3">
      <c r="A4" s="92"/>
      <c r="B4" s="87" t="s">
        <v>319</v>
      </c>
      <c r="C4" s="87" t="s">
        <v>469</v>
      </c>
      <c r="S4" s="92"/>
    </row>
    <row r="5" spans="1:19" ht="25.95" customHeight="1" x14ac:dyDescent="0.3">
      <c r="A5" s="92"/>
      <c r="B5" s="87" t="s">
        <v>320</v>
      </c>
      <c r="C5" s="87" t="s">
        <v>330</v>
      </c>
      <c r="S5" s="92"/>
    </row>
    <row r="6" spans="1:19" ht="25.95" customHeight="1" x14ac:dyDescent="0.3">
      <c r="A6" s="92"/>
      <c r="B6" s="87" t="s">
        <v>321</v>
      </c>
      <c r="C6" s="87" t="s">
        <v>470</v>
      </c>
      <c r="S6" s="92"/>
    </row>
    <row r="7" spans="1:19" ht="25.95" customHeight="1" x14ac:dyDescent="0.3">
      <c r="A7" s="92"/>
      <c r="B7" s="87" t="s">
        <v>322</v>
      </c>
      <c r="C7" s="87" t="s">
        <v>471</v>
      </c>
      <c r="S7" s="92"/>
    </row>
    <row r="8" spans="1:19" ht="25.95" customHeight="1" x14ac:dyDescent="0.3">
      <c r="A8" s="92"/>
      <c r="B8" s="87" t="s">
        <v>323</v>
      </c>
      <c r="C8" s="87" t="s">
        <v>472</v>
      </c>
      <c r="S8" s="92"/>
    </row>
    <row r="9" spans="1:19" ht="25.95" customHeight="1" x14ac:dyDescent="0.3">
      <c r="A9" s="92"/>
      <c r="B9" s="127" t="s">
        <v>324</v>
      </c>
      <c r="C9" s="87" t="s">
        <v>329</v>
      </c>
      <c r="S9" s="92"/>
    </row>
    <row r="10" spans="1:19" ht="25.95" customHeight="1" x14ac:dyDescent="0.3">
      <c r="A10" s="92"/>
      <c r="B10" s="87" t="s">
        <v>325</v>
      </c>
      <c r="C10" s="87" t="s">
        <v>481</v>
      </c>
      <c r="S10" s="92"/>
    </row>
    <row r="11" spans="1:19" ht="25.95" customHeight="1" x14ac:dyDescent="0.3">
      <c r="A11" s="92"/>
      <c r="B11" s="87" t="s">
        <v>326</v>
      </c>
      <c r="C11" s="87" t="s">
        <v>482</v>
      </c>
      <c r="S11" s="92"/>
    </row>
    <row r="12" spans="1:19" ht="25.95" customHeight="1" x14ac:dyDescent="0.3">
      <c r="A12" s="92"/>
      <c r="B12" s="87" t="s">
        <v>327</v>
      </c>
      <c r="C12" s="87" t="s">
        <v>487</v>
      </c>
      <c r="S12" s="92"/>
    </row>
    <row r="13" spans="1:19" ht="25.95" customHeight="1" x14ac:dyDescent="0.3">
      <c r="A13" s="92"/>
      <c r="B13" s="87" t="s">
        <v>328</v>
      </c>
      <c r="C13" s="87" t="s">
        <v>483</v>
      </c>
      <c r="S13" s="92"/>
    </row>
    <row r="14" spans="1:19" x14ac:dyDescent="0.3">
      <c r="L14" s="93"/>
    </row>
    <row r="15" spans="1:19" x14ac:dyDescent="0.3">
      <c r="L15" s="93"/>
    </row>
    <row r="16" spans="1:19" x14ac:dyDescent="0.3">
      <c r="L16" s="93"/>
    </row>
    <row r="17" spans="1:18" x14ac:dyDescent="0.3">
      <c r="L17" s="93"/>
    </row>
    <row r="18" spans="1:18" x14ac:dyDescent="0.3">
      <c r="L18" s="93"/>
    </row>
    <row r="19" spans="1:18" x14ac:dyDescent="0.3">
      <c r="L19" s="93"/>
    </row>
    <row r="20" spans="1:18" x14ac:dyDescent="0.3">
      <c r="L20" s="93"/>
    </row>
    <row r="21" spans="1:18" x14ac:dyDescent="0.3">
      <c r="A21" s="94"/>
      <c r="B21" s="94"/>
      <c r="C21" s="94"/>
      <c r="D21" s="94"/>
      <c r="E21" s="94"/>
      <c r="F21" s="94"/>
      <c r="G21" s="94"/>
      <c r="H21" s="94"/>
      <c r="I21" s="94"/>
      <c r="J21" s="94"/>
      <c r="K21" s="94"/>
    </row>
    <row r="22" spans="1:18" x14ac:dyDescent="0.3">
      <c r="A22" s="94"/>
      <c r="B22" s="94"/>
      <c r="C22" s="94"/>
      <c r="D22" s="94"/>
      <c r="E22" s="94"/>
      <c r="F22" s="94"/>
      <c r="G22" s="94"/>
      <c r="H22" s="94"/>
      <c r="I22" s="94"/>
      <c r="J22" s="94"/>
      <c r="K22" s="94"/>
    </row>
    <row r="23" spans="1:18" x14ac:dyDescent="0.3">
      <c r="A23" s="94"/>
      <c r="B23" s="156" t="s">
        <v>362</v>
      </c>
      <c r="C23" s="156"/>
      <c r="D23" s="156"/>
      <c r="E23" s="156"/>
      <c r="F23" s="156"/>
      <c r="G23" s="156"/>
      <c r="H23" s="156"/>
      <c r="I23" s="156"/>
      <c r="J23" s="156"/>
      <c r="K23" s="156"/>
      <c r="L23" s="156"/>
      <c r="M23" s="156"/>
      <c r="N23" s="156"/>
      <c r="O23" s="156"/>
      <c r="P23" s="156"/>
      <c r="Q23" s="156"/>
      <c r="R23" s="156"/>
    </row>
    <row r="24" spans="1:18" x14ac:dyDescent="0.3">
      <c r="A24" s="94"/>
      <c r="B24" s="156"/>
      <c r="C24" s="156"/>
      <c r="D24" s="156"/>
      <c r="E24" s="156"/>
      <c r="F24" s="156"/>
      <c r="G24" s="156"/>
      <c r="H24" s="156"/>
      <c r="I24" s="156"/>
      <c r="J24" s="156"/>
      <c r="K24" s="156"/>
      <c r="L24" s="156"/>
      <c r="M24" s="156"/>
      <c r="N24" s="156"/>
      <c r="O24" s="156"/>
      <c r="P24" s="156"/>
      <c r="Q24" s="156"/>
      <c r="R24" s="156"/>
    </row>
    <row r="25" spans="1:18" x14ac:dyDescent="0.3">
      <c r="A25" s="94"/>
      <c r="B25" s="156"/>
      <c r="C25" s="156"/>
      <c r="D25" s="156"/>
      <c r="E25" s="156"/>
      <c r="F25" s="156"/>
      <c r="G25" s="156"/>
      <c r="H25" s="156"/>
      <c r="I25" s="156"/>
      <c r="J25" s="156"/>
      <c r="K25" s="156"/>
      <c r="L25" s="156"/>
      <c r="M25" s="156"/>
      <c r="N25" s="156"/>
      <c r="O25" s="156"/>
      <c r="P25" s="156"/>
      <c r="Q25" s="156"/>
      <c r="R25" s="156"/>
    </row>
    <row r="26" spans="1:18" x14ac:dyDescent="0.3">
      <c r="B26" s="156"/>
      <c r="C26" s="156"/>
      <c r="D26" s="156"/>
      <c r="E26" s="156"/>
      <c r="F26" s="156"/>
      <c r="G26" s="156"/>
      <c r="H26" s="156"/>
      <c r="I26" s="156"/>
      <c r="J26" s="156"/>
      <c r="K26" s="156"/>
      <c r="L26" s="156"/>
      <c r="M26" s="156"/>
      <c r="N26" s="156"/>
      <c r="O26" s="156"/>
      <c r="P26" s="156"/>
      <c r="Q26" s="156"/>
      <c r="R26" s="156"/>
    </row>
  </sheetData>
  <sheetProtection sheet="1" scenarios="1" formatCells="0" formatColumns="0" formatRows="0" insertColumns="0" insertRows="0" insertHyperlinks="0" deleteColumns="0" deleteRows="0" sort="0"/>
  <mergeCells count="2">
    <mergeCell ref="B3:R3"/>
    <mergeCell ref="B23:R26"/>
  </mergeCells>
  <pageMargins left="0.7" right="0.7" top="0.75" bottom="0.75" header="0.3" footer="0.3"/>
  <pageSetup paperSize="9"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2"/>
  <sheetViews>
    <sheetView showGridLines="0" tabSelected="1" zoomScale="81" zoomScaleNormal="81" workbookViewId="0">
      <selection activeCell="B17" sqref="B17"/>
    </sheetView>
  </sheetViews>
  <sheetFormatPr defaultRowHeight="14.4" x14ac:dyDescent="0.3"/>
  <cols>
    <col min="1" max="1" width="63.6640625" customWidth="1"/>
    <col min="2" max="2" width="13.77734375" customWidth="1"/>
  </cols>
  <sheetData>
    <row r="1" spans="1:19" ht="34.799999999999997" customHeight="1" x14ac:dyDescent="0.3">
      <c r="A1" s="158" t="s">
        <v>486</v>
      </c>
      <c r="B1" s="158"/>
      <c r="C1" s="158"/>
      <c r="D1" s="158"/>
      <c r="E1" s="158"/>
      <c r="F1" s="158"/>
      <c r="G1" s="158"/>
      <c r="H1" s="158"/>
      <c r="I1" s="158"/>
      <c r="J1" s="158"/>
      <c r="K1" s="158"/>
      <c r="L1" s="158"/>
      <c r="M1" s="158"/>
      <c r="N1" s="158"/>
      <c r="O1" s="158"/>
      <c r="P1" s="158"/>
      <c r="Q1" s="158"/>
      <c r="R1" s="158"/>
      <c r="S1" s="158"/>
    </row>
    <row r="2" spans="1:19" x14ac:dyDescent="0.3">
      <c r="A2" s="70" t="s">
        <v>364</v>
      </c>
      <c r="B2" s="70"/>
      <c r="D2" s="95"/>
      <c r="L2" s="95"/>
    </row>
    <row r="3" spans="1:19" x14ac:dyDescent="0.3">
      <c r="A3" s="73" t="s">
        <v>365</v>
      </c>
      <c r="B3" s="74">
        <v>36033</v>
      </c>
      <c r="C3" s="4"/>
    </row>
    <row r="4" spans="1:19" x14ac:dyDescent="0.3">
      <c r="A4" s="73" t="s">
        <v>443</v>
      </c>
      <c r="B4" s="74">
        <v>10857</v>
      </c>
    </row>
    <row r="5" spans="1:19" x14ac:dyDescent="0.3">
      <c r="A5" t="s">
        <v>459</v>
      </c>
      <c r="B5">
        <v>596</v>
      </c>
    </row>
    <row r="6" spans="1:19" x14ac:dyDescent="0.3">
      <c r="A6" s="83" t="s">
        <v>3</v>
      </c>
      <c r="B6" s="86">
        <f>SUM(B3:B5)</f>
        <v>47486</v>
      </c>
    </row>
    <row r="8" spans="1:19" x14ac:dyDescent="0.3">
      <c r="A8" s="70" t="s">
        <v>366</v>
      </c>
      <c r="B8" s="70"/>
    </row>
    <row r="9" spans="1:19" x14ac:dyDescent="0.3">
      <c r="A9" s="73" t="s">
        <v>294</v>
      </c>
      <c r="B9" s="74">
        <v>19243</v>
      </c>
    </row>
    <row r="10" spans="1:19" x14ac:dyDescent="0.3">
      <c r="A10" s="73" t="s">
        <v>295</v>
      </c>
      <c r="B10" s="74">
        <v>12215</v>
      </c>
    </row>
    <row r="11" spans="1:19" x14ac:dyDescent="0.3">
      <c r="A11" s="73" t="s">
        <v>439</v>
      </c>
      <c r="B11" s="74">
        <v>6085</v>
      </c>
    </row>
    <row r="12" spans="1:19" x14ac:dyDescent="0.3">
      <c r="A12" s="73" t="s">
        <v>460</v>
      </c>
      <c r="B12" s="74">
        <v>3213</v>
      </c>
    </row>
    <row r="13" spans="1:19" x14ac:dyDescent="0.3">
      <c r="A13" s="73" t="s">
        <v>436</v>
      </c>
      <c r="B13" s="74">
        <v>4296</v>
      </c>
    </row>
    <row r="14" spans="1:19" x14ac:dyDescent="0.3">
      <c r="A14" s="73" t="s">
        <v>435</v>
      </c>
      <c r="B14" s="74">
        <v>1516</v>
      </c>
    </row>
    <row r="15" spans="1:19" x14ac:dyDescent="0.3">
      <c r="A15" s="73" t="s">
        <v>437</v>
      </c>
      <c r="B15" s="74">
        <v>728</v>
      </c>
    </row>
    <row r="16" spans="1:19" x14ac:dyDescent="0.3">
      <c r="A16" s="101" t="s">
        <v>438</v>
      </c>
      <c r="B16" s="102">
        <v>190</v>
      </c>
    </row>
    <row r="17" spans="1:7" x14ac:dyDescent="0.3">
      <c r="A17" s="83" t="s">
        <v>3</v>
      </c>
      <c r="B17" s="86">
        <f>SUM(B9:B16)</f>
        <v>47486</v>
      </c>
    </row>
    <row r="19" spans="1:7" x14ac:dyDescent="0.3">
      <c r="A19" s="70" t="s">
        <v>446</v>
      </c>
      <c r="B19" s="70"/>
      <c r="G19" s="95"/>
    </row>
    <row r="20" spans="1:7" x14ac:dyDescent="0.3">
      <c r="A20" s="73" t="s">
        <v>440</v>
      </c>
      <c r="B20" s="103">
        <v>22206</v>
      </c>
    </row>
    <row r="21" spans="1:7" x14ac:dyDescent="0.3">
      <c r="A21" s="73" t="s">
        <v>441</v>
      </c>
      <c r="B21" s="103">
        <v>20059</v>
      </c>
    </row>
    <row r="22" spans="1:7" x14ac:dyDescent="0.3">
      <c r="A22" s="73" t="s">
        <v>11</v>
      </c>
      <c r="B22" s="103">
        <v>4892</v>
      </c>
    </row>
    <row r="23" spans="1:7" x14ac:dyDescent="0.3">
      <c r="A23" s="73" t="s">
        <v>442</v>
      </c>
      <c r="B23" s="103">
        <v>329</v>
      </c>
    </row>
    <row r="24" spans="1:7" x14ac:dyDescent="0.3">
      <c r="A24" s="83" t="s">
        <v>3</v>
      </c>
      <c r="B24" s="104">
        <f>SUM(B20:B23)</f>
        <v>47486</v>
      </c>
    </row>
    <row r="25" spans="1:7" x14ac:dyDescent="0.3">
      <c r="A25" s="211" t="s">
        <v>369</v>
      </c>
      <c r="B25" s="212"/>
      <c r="C25" s="97"/>
      <c r="D25" s="97"/>
      <c r="E25" s="97"/>
    </row>
    <row r="26" spans="1:7" ht="14.4" customHeight="1" x14ac:dyDescent="0.3">
      <c r="A26" s="219" t="s">
        <v>485</v>
      </c>
      <c r="B26" s="219"/>
      <c r="C26" s="41"/>
      <c r="D26" s="41"/>
    </row>
    <row r="27" spans="1:7" x14ac:dyDescent="0.3">
      <c r="A27" s="161" t="s">
        <v>373</v>
      </c>
      <c r="B27" s="161"/>
      <c r="C27" s="111"/>
      <c r="D27" s="98"/>
      <c r="E27" s="98"/>
      <c r="F27" s="98"/>
      <c r="G27" s="99"/>
    </row>
    <row r="28" spans="1:7" x14ac:dyDescent="0.3">
      <c r="A28" s="161"/>
      <c r="B28" s="161"/>
      <c r="C28" s="98"/>
      <c r="D28" s="98"/>
      <c r="E28" s="98"/>
      <c r="F28" s="98"/>
      <c r="G28" s="99"/>
    </row>
    <row r="29" spans="1:7" x14ac:dyDescent="0.3">
      <c r="A29" s="161"/>
      <c r="B29" s="161"/>
    </row>
    <row r="31" spans="1:7" x14ac:dyDescent="0.3">
      <c r="A31" s="210" t="s">
        <v>484</v>
      </c>
      <c r="B31" s="210"/>
    </row>
    <row r="32" spans="1:7" x14ac:dyDescent="0.3">
      <c r="A32" s="210"/>
      <c r="B32" s="210"/>
    </row>
    <row r="33" spans="1:11" x14ac:dyDescent="0.3">
      <c r="A33" s="210"/>
      <c r="B33" s="210"/>
    </row>
    <row r="34" spans="1:11" ht="14.4" customHeight="1" x14ac:dyDescent="0.3"/>
    <row r="36" spans="1:11" ht="14.4" customHeight="1" x14ac:dyDescent="0.3">
      <c r="C36" s="105"/>
      <c r="D36" s="105"/>
      <c r="E36" s="105"/>
      <c r="F36" s="105"/>
      <c r="G36" s="106"/>
      <c r="H36" s="106"/>
      <c r="I36" s="106"/>
      <c r="J36" s="106"/>
      <c r="K36" s="106"/>
    </row>
    <row r="37" spans="1:11" x14ac:dyDescent="0.3">
      <c r="C37" s="105"/>
      <c r="D37" s="105"/>
      <c r="E37" s="105"/>
      <c r="F37" s="105"/>
      <c r="G37" s="106"/>
      <c r="H37" s="106"/>
      <c r="I37" s="106"/>
      <c r="J37" s="106"/>
      <c r="K37" s="106"/>
    </row>
    <row r="38" spans="1:11" x14ac:dyDescent="0.3">
      <c r="C38" s="106"/>
      <c r="D38" s="106"/>
      <c r="E38" s="106"/>
      <c r="F38" s="106"/>
      <c r="G38" s="106"/>
      <c r="H38" s="106"/>
      <c r="I38" s="106"/>
      <c r="J38" s="106"/>
      <c r="K38" s="106"/>
    </row>
    <row r="39" spans="1:11" x14ac:dyDescent="0.3">
      <c r="C39" s="106"/>
      <c r="D39" s="106"/>
      <c r="E39" s="106"/>
      <c r="F39" s="106"/>
      <c r="G39" s="106"/>
      <c r="H39" s="106"/>
      <c r="I39" s="106"/>
      <c r="J39" s="106"/>
      <c r="K39" s="106"/>
    </row>
    <row r="40" spans="1:11" ht="14.4" customHeight="1" x14ac:dyDescent="0.3">
      <c r="C40" s="107"/>
      <c r="D40" s="107"/>
      <c r="E40" s="107"/>
      <c r="F40" s="107"/>
      <c r="G40" s="106"/>
      <c r="H40" s="106"/>
      <c r="I40" s="106"/>
      <c r="J40" s="106"/>
      <c r="K40" s="106"/>
    </row>
    <row r="41" spans="1:11" x14ac:dyDescent="0.3">
      <c r="C41" s="107"/>
      <c r="D41" s="107"/>
      <c r="E41" s="107"/>
      <c r="F41" s="107"/>
    </row>
    <row r="42" spans="1:11" x14ac:dyDescent="0.3">
      <c r="C42" s="107"/>
      <c r="D42" s="107"/>
      <c r="E42" s="107"/>
      <c r="F42" s="107"/>
    </row>
  </sheetData>
  <mergeCells count="5">
    <mergeCell ref="A31:B33"/>
    <mergeCell ref="A25:B25"/>
    <mergeCell ref="A26:B26"/>
    <mergeCell ref="A1:S1"/>
    <mergeCell ref="A27:B29"/>
  </mergeCells>
  <hyperlinks>
    <hyperlink ref="A26:B26" r:id="rId1" display="Gemeente-stadsmonitor: jouw lokale integratiescan" xr:uid="{41E7BD5C-3BCC-4D2B-8A21-055A689F6734}"/>
  </hyperlinks>
  <pageMargins left="0.7" right="0.7" top="0.75" bottom="0.75" header="0.3" footer="0.3"/>
  <pageSetup paperSize="9" scale="55"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88287-CEB2-417B-A9B2-7F96C36AB1A8}">
  <dimension ref="A1:Q33"/>
  <sheetViews>
    <sheetView showGridLines="0" zoomScale="92" zoomScaleNormal="92" workbookViewId="0">
      <selection activeCell="D20" sqref="D20"/>
    </sheetView>
  </sheetViews>
  <sheetFormatPr defaultColWidth="8.88671875" defaultRowHeight="14.4" x14ac:dyDescent="0.3"/>
  <cols>
    <col min="1" max="1" width="51.33203125" customWidth="1"/>
    <col min="2" max="2" width="15.77734375" customWidth="1"/>
    <col min="3" max="3" width="16.6640625" customWidth="1"/>
    <col min="4" max="4" width="14.5546875" customWidth="1"/>
    <col min="5" max="5" width="23.5546875" customWidth="1"/>
    <col min="6" max="6" width="15.109375" customWidth="1"/>
    <col min="14" max="14" width="10.88671875" customWidth="1"/>
  </cols>
  <sheetData>
    <row r="1" spans="1:17" ht="39" customHeight="1" x14ac:dyDescent="0.3">
      <c r="A1" s="213" t="s">
        <v>479</v>
      </c>
      <c r="B1" s="213"/>
      <c r="C1" s="213"/>
      <c r="D1" s="213"/>
      <c r="E1" s="213"/>
      <c r="F1" s="213"/>
      <c r="G1" s="141"/>
      <c r="H1" s="141"/>
      <c r="I1" s="141"/>
      <c r="J1" s="141"/>
      <c r="K1" s="141"/>
      <c r="L1" s="141"/>
      <c r="M1" s="141"/>
      <c r="N1" s="141"/>
      <c r="O1" s="141"/>
      <c r="P1" s="142"/>
      <c r="Q1" s="142"/>
    </row>
    <row r="2" spans="1:17" x14ac:dyDescent="0.3">
      <c r="A2" s="143" t="s">
        <v>409</v>
      </c>
      <c r="B2" s="144"/>
    </row>
    <row r="3" spans="1:17" x14ac:dyDescent="0.3">
      <c r="A3" s="46"/>
      <c r="B3" s="110" t="s">
        <v>447</v>
      </c>
      <c r="C3" s="110" t="s">
        <v>448</v>
      </c>
      <c r="D3" s="110" t="s">
        <v>449</v>
      </c>
      <c r="E3" s="110" t="s">
        <v>450</v>
      </c>
    </row>
    <row r="4" spans="1:17" ht="14.4" customHeight="1" x14ac:dyDescent="0.3">
      <c r="A4" s="49" t="s">
        <v>385</v>
      </c>
      <c r="B4" s="74">
        <v>499238</v>
      </c>
      <c r="C4" s="74">
        <v>153155</v>
      </c>
      <c r="D4" s="74">
        <f>B4+C4</f>
        <v>652393</v>
      </c>
      <c r="E4" s="154">
        <f>C4/D4</f>
        <v>0.23475880335932484</v>
      </c>
    </row>
    <row r="5" spans="1:17" x14ac:dyDescent="0.3">
      <c r="A5" s="49" t="s">
        <v>318</v>
      </c>
      <c r="B5" s="74">
        <f>D5-C5</f>
        <v>360005</v>
      </c>
      <c r="C5" s="74">
        <v>87243</v>
      </c>
      <c r="D5" s="74">
        <v>447248</v>
      </c>
      <c r="E5" s="137">
        <f>C5/D5</f>
        <v>0.19506627195649842</v>
      </c>
    </row>
    <row r="6" spans="1:17" ht="40.799999999999997" customHeight="1" x14ac:dyDescent="0.3">
      <c r="A6" s="214" t="s">
        <v>410</v>
      </c>
      <c r="B6" s="214"/>
    </row>
    <row r="7" spans="1:17" ht="17.399999999999999" customHeight="1" x14ac:dyDescent="0.3">
      <c r="A7" s="214"/>
      <c r="B7" s="214"/>
    </row>
    <row r="8" spans="1:17" ht="28.8" customHeight="1" x14ac:dyDescent="0.3">
      <c r="A8" s="145" t="s">
        <v>480</v>
      </c>
      <c r="B8" s="46" t="s">
        <v>3</v>
      </c>
      <c r="C8" s="146"/>
    </row>
    <row r="9" spans="1:17" x14ac:dyDescent="0.3">
      <c r="A9" s="49" t="s">
        <v>331</v>
      </c>
      <c r="B9" s="90">
        <v>422462</v>
      </c>
      <c r="C9" s="147"/>
    </row>
    <row r="10" spans="1:17" x14ac:dyDescent="0.3">
      <c r="A10" s="49" t="s">
        <v>371</v>
      </c>
      <c r="B10" s="90">
        <f>26324+77915+6771</f>
        <v>111010</v>
      </c>
      <c r="G10" s="96"/>
      <c r="H10" s="96"/>
      <c r="I10" s="96"/>
      <c r="J10" s="96"/>
      <c r="K10" s="96"/>
      <c r="L10" s="96"/>
    </row>
    <row r="11" spans="1:17" x14ac:dyDescent="0.3">
      <c r="A11" s="49" t="s">
        <v>444</v>
      </c>
      <c r="B11" s="90">
        <f>7578+92649+17312</f>
        <v>117539</v>
      </c>
      <c r="G11" s="96"/>
      <c r="H11" s="96"/>
      <c r="I11" s="96"/>
      <c r="J11" s="96"/>
      <c r="K11" s="96"/>
      <c r="L11" s="96"/>
    </row>
    <row r="12" spans="1:17" x14ac:dyDescent="0.3">
      <c r="A12" s="148" t="s">
        <v>217</v>
      </c>
      <c r="B12" s="100">
        <v>1382</v>
      </c>
      <c r="G12" s="96"/>
      <c r="H12" s="96"/>
      <c r="I12" s="96"/>
      <c r="J12" s="96"/>
      <c r="K12" s="96"/>
      <c r="L12" s="96"/>
    </row>
    <row r="13" spans="1:17" x14ac:dyDescent="0.3">
      <c r="A13" s="46" t="s">
        <v>3</v>
      </c>
      <c r="B13" s="91">
        <f>SUM(B9:B12)</f>
        <v>652393</v>
      </c>
      <c r="G13" s="96"/>
      <c r="H13" s="96"/>
      <c r="I13" s="96"/>
      <c r="J13" s="96"/>
      <c r="K13" s="96"/>
      <c r="L13" s="96"/>
    </row>
    <row r="14" spans="1:17" ht="14.4" customHeight="1" x14ac:dyDescent="0.3">
      <c r="A14" s="215" t="s">
        <v>445</v>
      </c>
      <c r="B14" s="215"/>
      <c r="G14" s="96"/>
      <c r="H14" s="96"/>
      <c r="I14" s="96"/>
      <c r="J14" s="96"/>
      <c r="K14" s="96"/>
      <c r="L14" s="96"/>
    </row>
    <row r="15" spans="1:17" x14ac:dyDescent="0.3">
      <c r="A15" s="216"/>
      <c r="B15" s="216"/>
      <c r="G15" s="96"/>
      <c r="H15" s="96"/>
      <c r="I15" s="96"/>
      <c r="J15" s="96"/>
      <c r="K15" s="96"/>
      <c r="L15" s="96"/>
    </row>
    <row r="16" spans="1:17" x14ac:dyDescent="0.3">
      <c r="A16" s="216"/>
      <c r="B16" s="216"/>
      <c r="G16" s="96"/>
      <c r="H16" s="96"/>
      <c r="I16" s="96"/>
      <c r="J16" s="96"/>
      <c r="K16" s="96"/>
      <c r="L16" s="96"/>
    </row>
    <row r="17" spans="1:13" x14ac:dyDescent="0.3">
      <c r="A17" s="216"/>
      <c r="B17" s="216"/>
      <c r="G17" s="96"/>
      <c r="H17" s="96"/>
      <c r="I17" s="96"/>
      <c r="J17" s="96"/>
      <c r="K17" s="96"/>
      <c r="L17" s="96"/>
    </row>
    <row r="18" spans="1:13" x14ac:dyDescent="0.3">
      <c r="A18" s="217" t="s">
        <v>370</v>
      </c>
      <c r="B18" s="217"/>
      <c r="E18" s="149"/>
      <c r="F18" s="149"/>
      <c r="G18" s="149"/>
      <c r="H18" s="149"/>
      <c r="I18" s="149"/>
      <c r="J18" s="149"/>
      <c r="K18" s="149"/>
      <c r="L18" s="149"/>
      <c r="M18" s="149"/>
    </row>
    <row r="19" spans="1:13" ht="139.19999999999999" customHeight="1" x14ac:dyDescent="0.3">
      <c r="A19" s="218"/>
      <c r="B19" s="218"/>
      <c r="E19" s="149"/>
      <c r="F19" s="149"/>
      <c r="G19" s="149"/>
      <c r="H19" s="149"/>
      <c r="I19" s="149"/>
      <c r="J19" s="149"/>
      <c r="K19" s="149"/>
      <c r="L19" s="149"/>
      <c r="M19" s="149"/>
    </row>
    <row r="20" spans="1:13" x14ac:dyDescent="0.3">
      <c r="A20" s="150"/>
      <c r="B20" s="151"/>
      <c r="C20" s="151"/>
      <c r="D20" s="96"/>
      <c r="E20" s="96"/>
      <c r="F20" s="96"/>
      <c r="G20" s="149"/>
      <c r="H20" s="149"/>
      <c r="I20" s="149"/>
      <c r="J20" s="149"/>
      <c r="K20" s="149"/>
      <c r="L20" s="149"/>
      <c r="M20" s="149"/>
    </row>
    <row r="21" spans="1:13" ht="14.4" customHeight="1" x14ac:dyDescent="0.3">
      <c r="D21" s="152"/>
      <c r="E21" s="152"/>
      <c r="F21" s="152"/>
    </row>
    <row r="22" spans="1:13" ht="14.4" customHeight="1" x14ac:dyDescent="0.3">
      <c r="D22" s="152"/>
      <c r="E22" s="152"/>
      <c r="F22" s="152"/>
    </row>
    <row r="23" spans="1:13" ht="14.4" customHeight="1" x14ac:dyDescent="0.3">
      <c r="D23" s="152"/>
      <c r="E23" s="152"/>
      <c r="F23" s="152"/>
    </row>
    <row r="24" spans="1:13" ht="14.4" customHeight="1" x14ac:dyDescent="0.3"/>
    <row r="25" spans="1:13" ht="14.4" customHeight="1" x14ac:dyDescent="0.3"/>
    <row r="26" spans="1:13" ht="14.4" customHeight="1" x14ac:dyDescent="0.3"/>
    <row r="27" spans="1:13" ht="14.4" customHeight="1" x14ac:dyDescent="0.3"/>
    <row r="28" spans="1:13" ht="14.4" customHeight="1" x14ac:dyDescent="0.3"/>
    <row r="29" spans="1:13" ht="14.4" customHeight="1" x14ac:dyDescent="0.3"/>
    <row r="30" spans="1:13" ht="14.4" customHeight="1" x14ac:dyDescent="0.3"/>
    <row r="31" spans="1:13" ht="14.4" customHeight="1" x14ac:dyDescent="0.3"/>
    <row r="32" spans="1:13" ht="14.4" customHeight="1" x14ac:dyDescent="0.3"/>
    <row r="33" ht="14.4" customHeight="1" x14ac:dyDescent="0.3"/>
  </sheetData>
  <sheetProtection formatRows="0" selectLockedCells="1"/>
  <mergeCells count="5">
    <mergeCell ref="A1:F1"/>
    <mergeCell ref="A6:B7"/>
    <mergeCell ref="A14:B17"/>
    <mergeCell ref="A18:B18"/>
    <mergeCell ref="A19:B19"/>
  </mergeCells>
  <hyperlinks>
    <hyperlink ref="A18:B18" r:id="rId1" display="Bron: Dataloep Onderwijs en Vorming" xr:uid="{C2F28714-8088-4163-A74E-4ECEF8251D76}"/>
  </hyperlinks>
  <pageMargins left="0.7" right="0.7" top="0.75" bottom="0.75" header="0.3" footer="0.3"/>
  <pageSetup paperSize="9" scale="47"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0"/>
  <sheetViews>
    <sheetView workbookViewId="0">
      <selection sqref="A1:B10"/>
    </sheetView>
  </sheetViews>
  <sheetFormatPr defaultRowHeight="14.4" x14ac:dyDescent="0.3"/>
  <cols>
    <col min="1" max="1" width="46.5546875" customWidth="1"/>
  </cols>
  <sheetData>
    <row r="1" spans="1:2" x14ac:dyDescent="0.3">
      <c r="A1" t="s">
        <v>338</v>
      </c>
      <c r="B1" t="s">
        <v>3</v>
      </c>
    </row>
    <row r="2" spans="1:2" x14ac:dyDescent="0.3">
      <c r="A2" t="s">
        <v>331</v>
      </c>
      <c r="B2" s="31">
        <v>474470</v>
      </c>
    </row>
    <row r="3" spans="1:2" x14ac:dyDescent="0.3">
      <c r="A3" t="s">
        <v>332</v>
      </c>
      <c r="B3" s="31">
        <v>13607</v>
      </c>
    </row>
    <row r="4" spans="1:2" x14ac:dyDescent="0.3">
      <c r="A4" t="s">
        <v>333</v>
      </c>
      <c r="B4" s="31">
        <v>65167</v>
      </c>
    </row>
    <row r="5" spans="1:2" x14ac:dyDescent="0.3">
      <c r="A5" t="s">
        <v>334</v>
      </c>
      <c r="B5" s="31">
        <v>24288</v>
      </c>
    </row>
    <row r="6" spans="1:2" x14ac:dyDescent="0.3">
      <c r="A6" t="s">
        <v>335</v>
      </c>
      <c r="B6" s="31">
        <v>64132</v>
      </c>
    </row>
    <row r="7" spans="1:2" x14ac:dyDescent="0.3">
      <c r="A7" t="s">
        <v>336</v>
      </c>
      <c r="B7" s="31">
        <v>4771</v>
      </c>
    </row>
    <row r="8" spans="1:2" x14ac:dyDescent="0.3">
      <c r="A8" t="s">
        <v>337</v>
      </c>
      <c r="B8" s="31">
        <v>5133</v>
      </c>
    </row>
    <row r="9" spans="1:2" x14ac:dyDescent="0.3">
      <c r="A9" t="s">
        <v>217</v>
      </c>
      <c r="B9" s="31">
        <v>1087</v>
      </c>
    </row>
    <row r="10" spans="1:2" x14ac:dyDescent="0.3">
      <c r="A10" t="s">
        <v>3</v>
      </c>
      <c r="B10" s="31">
        <v>652655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172"/>
  <sheetViews>
    <sheetView workbookViewId="0">
      <selection activeCell="C1" sqref="C1:D20"/>
    </sheetView>
  </sheetViews>
  <sheetFormatPr defaultRowHeight="14.4" x14ac:dyDescent="0.3"/>
  <sheetData>
    <row r="1" spans="1:4" x14ac:dyDescent="0.3">
      <c r="A1" s="27" t="s">
        <v>215</v>
      </c>
      <c r="B1" s="29">
        <v>39493</v>
      </c>
      <c r="C1" s="5" t="s">
        <v>11</v>
      </c>
      <c r="D1" s="6">
        <v>4982</v>
      </c>
    </row>
    <row r="2" spans="1:4" x14ac:dyDescent="0.3">
      <c r="C2" s="5" t="s">
        <v>162</v>
      </c>
      <c r="D2" s="6">
        <v>4687</v>
      </c>
    </row>
    <row r="3" spans="1:4" x14ac:dyDescent="0.3">
      <c r="C3" s="5" t="s">
        <v>160</v>
      </c>
      <c r="D3" s="6">
        <v>2622</v>
      </c>
    </row>
    <row r="4" spans="1:4" x14ac:dyDescent="0.3">
      <c r="C4" s="5" t="s">
        <v>186</v>
      </c>
      <c r="D4" s="6">
        <v>2595</v>
      </c>
    </row>
    <row r="5" spans="1:4" x14ac:dyDescent="0.3">
      <c r="C5" s="5" t="s">
        <v>49</v>
      </c>
      <c r="D5" s="6">
        <v>1807</v>
      </c>
    </row>
    <row r="6" spans="1:4" x14ac:dyDescent="0.3">
      <c r="C6" s="5" t="s">
        <v>182</v>
      </c>
      <c r="D6" s="6">
        <v>1374</v>
      </c>
    </row>
    <row r="7" spans="1:4" x14ac:dyDescent="0.3">
      <c r="C7" s="5" t="s">
        <v>132</v>
      </c>
      <c r="D7" s="6">
        <v>1281</v>
      </c>
    </row>
    <row r="8" spans="1:4" x14ac:dyDescent="0.3">
      <c r="C8" s="5" t="s">
        <v>98</v>
      </c>
      <c r="D8" s="6">
        <v>1223</v>
      </c>
    </row>
    <row r="9" spans="1:4" x14ac:dyDescent="0.3">
      <c r="C9" s="5" t="s">
        <v>27</v>
      </c>
      <c r="D9" s="6">
        <v>1222</v>
      </c>
    </row>
    <row r="10" spans="1:4" x14ac:dyDescent="0.3">
      <c r="C10" s="5" t="s">
        <v>101</v>
      </c>
      <c r="D10" s="6">
        <v>1201</v>
      </c>
    </row>
    <row r="11" spans="1:4" x14ac:dyDescent="0.3">
      <c r="C11" s="5" t="s">
        <v>78</v>
      </c>
      <c r="D11" s="6">
        <v>979</v>
      </c>
    </row>
    <row r="12" spans="1:4" x14ac:dyDescent="0.3">
      <c r="C12" s="5" t="s">
        <v>161</v>
      </c>
      <c r="D12" s="6">
        <v>969</v>
      </c>
    </row>
    <row r="13" spans="1:4" x14ac:dyDescent="0.3">
      <c r="C13" s="5" t="s">
        <v>303</v>
      </c>
      <c r="D13" s="6">
        <v>831</v>
      </c>
    </row>
    <row r="14" spans="1:4" x14ac:dyDescent="0.3">
      <c r="C14" s="5" t="s">
        <v>14</v>
      </c>
      <c r="D14" s="6">
        <v>770</v>
      </c>
    </row>
    <row r="15" spans="1:4" x14ac:dyDescent="0.3">
      <c r="C15" s="5" t="s">
        <v>181</v>
      </c>
      <c r="D15" s="6">
        <v>605</v>
      </c>
    </row>
    <row r="16" spans="1:4" x14ac:dyDescent="0.3">
      <c r="C16" s="5" t="s">
        <v>67</v>
      </c>
      <c r="D16" s="6">
        <v>584</v>
      </c>
    </row>
    <row r="17" spans="1:4" x14ac:dyDescent="0.3">
      <c r="C17" s="5" t="s">
        <v>265</v>
      </c>
      <c r="D17" s="6">
        <v>518</v>
      </c>
    </row>
    <row r="18" spans="1:4" x14ac:dyDescent="0.3">
      <c r="C18" s="5" t="s">
        <v>56</v>
      </c>
      <c r="D18" s="6">
        <v>512</v>
      </c>
    </row>
    <row r="19" spans="1:4" x14ac:dyDescent="0.3">
      <c r="C19" s="5" t="s">
        <v>216</v>
      </c>
      <c r="D19">
        <f>SUM(B20:B172)</f>
        <v>10731</v>
      </c>
    </row>
    <row r="20" spans="1:4" x14ac:dyDescent="0.3">
      <c r="A20" s="5" t="s">
        <v>206</v>
      </c>
      <c r="B20" s="6">
        <v>389</v>
      </c>
      <c r="C20" s="5" t="s">
        <v>3</v>
      </c>
      <c r="D20">
        <f>SUM(D1:D19)</f>
        <v>39493</v>
      </c>
    </row>
    <row r="21" spans="1:4" x14ac:dyDescent="0.3">
      <c r="A21" s="5" t="s">
        <v>92</v>
      </c>
      <c r="B21" s="6">
        <v>374</v>
      </c>
    </row>
    <row r="22" spans="1:4" x14ac:dyDescent="0.3">
      <c r="A22" s="5" t="s">
        <v>84</v>
      </c>
      <c r="B22" s="6">
        <v>353</v>
      </c>
    </row>
    <row r="23" spans="1:4" x14ac:dyDescent="0.3">
      <c r="A23" s="5" t="s">
        <v>47</v>
      </c>
      <c r="B23" s="6">
        <v>326</v>
      </c>
    </row>
    <row r="24" spans="1:4" x14ac:dyDescent="0.3">
      <c r="A24" s="5" t="s">
        <v>163</v>
      </c>
      <c r="B24" s="6">
        <v>310</v>
      </c>
    </row>
    <row r="25" spans="1:4" x14ac:dyDescent="0.3">
      <c r="A25" s="5" t="s">
        <v>296</v>
      </c>
      <c r="B25" s="6">
        <v>304</v>
      </c>
    </row>
    <row r="26" spans="1:4" x14ac:dyDescent="0.3">
      <c r="A26" s="5" t="s">
        <v>264</v>
      </c>
      <c r="B26" s="6">
        <v>289</v>
      </c>
    </row>
    <row r="27" spans="1:4" x14ac:dyDescent="0.3">
      <c r="A27" s="5" t="s">
        <v>28</v>
      </c>
      <c r="B27" s="6">
        <v>288</v>
      </c>
    </row>
    <row r="28" spans="1:4" x14ac:dyDescent="0.3">
      <c r="A28" s="5" t="s">
        <v>82</v>
      </c>
      <c r="B28" s="6">
        <v>256</v>
      </c>
    </row>
    <row r="29" spans="1:4" x14ac:dyDescent="0.3">
      <c r="A29" s="5" t="s">
        <v>151</v>
      </c>
      <c r="B29" s="6">
        <v>256</v>
      </c>
    </row>
    <row r="30" spans="1:4" x14ac:dyDescent="0.3">
      <c r="A30" s="5" t="s">
        <v>72</v>
      </c>
      <c r="B30" s="6">
        <v>251</v>
      </c>
    </row>
    <row r="31" spans="1:4" x14ac:dyDescent="0.3">
      <c r="A31" s="5" t="s">
        <v>109</v>
      </c>
      <c r="B31" s="6">
        <v>230</v>
      </c>
    </row>
    <row r="32" spans="1:4" x14ac:dyDescent="0.3">
      <c r="A32" s="5" t="s">
        <v>156</v>
      </c>
      <c r="B32" s="6">
        <v>219</v>
      </c>
    </row>
    <row r="33" spans="1:2" x14ac:dyDescent="0.3">
      <c r="A33" s="5" t="s">
        <v>309</v>
      </c>
      <c r="B33" s="6">
        <v>216</v>
      </c>
    </row>
    <row r="34" spans="1:2" x14ac:dyDescent="0.3">
      <c r="A34" s="5" t="s">
        <v>270</v>
      </c>
      <c r="B34" s="6">
        <v>214</v>
      </c>
    </row>
    <row r="35" spans="1:2" x14ac:dyDescent="0.3">
      <c r="A35" s="5" t="s">
        <v>184</v>
      </c>
      <c r="B35" s="6">
        <v>214</v>
      </c>
    </row>
    <row r="36" spans="1:2" x14ac:dyDescent="0.3">
      <c r="A36" s="5" t="s">
        <v>190</v>
      </c>
      <c r="B36" s="6">
        <v>210</v>
      </c>
    </row>
    <row r="37" spans="1:2" x14ac:dyDescent="0.3">
      <c r="A37" s="5" t="s">
        <v>99</v>
      </c>
      <c r="B37" s="6">
        <v>205</v>
      </c>
    </row>
    <row r="38" spans="1:2" x14ac:dyDescent="0.3">
      <c r="A38" s="5" t="s">
        <v>147</v>
      </c>
      <c r="B38" s="6">
        <v>203</v>
      </c>
    </row>
    <row r="39" spans="1:2" x14ac:dyDescent="0.3">
      <c r="A39" s="5" t="s">
        <v>115</v>
      </c>
      <c r="B39" s="6">
        <v>196</v>
      </c>
    </row>
    <row r="40" spans="1:2" x14ac:dyDescent="0.3">
      <c r="A40" s="5" t="s">
        <v>155</v>
      </c>
      <c r="B40" s="6">
        <v>193</v>
      </c>
    </row>
    <row r="41" spans="1:2" x14ac:dyDescent="0.3">
      <c r="A41" s="5" t="s">
        <v>87</v>
      </c>
      <c r="B41" s="6">
        <v>188</v>
      </c>
    </row>
    <row r="42" spans="1:2" x14ac:dyDescent="0.3">
      <c r="A42" s="5" t="s">
        <v>104</v>
      </c>
      <c r="B42" s="6">
        <v>169</v>
      </c>
    </row>
    <row r="43" spans="1:2" x14ac:dyDescent="0.3">
      <c r="A43" s="5" t="s">
        <v>33</v>
      </c>
      <c r="B43" s="6">
        <v>135</v>
      </c>
    </row>
    <row r="44" spans="1:2" x14ac:dyDescent="0.3">
      <c r="A44" s="5" t="s">
        <v>123</v>
      </c>
      <c r="B44" s="6">
        <v>135</v>
      </c>
    </row>
    <row r="45" spans="1:2" x14ac:dyDescent="0.3">
      <c r="A45" s="5" t="s">
        <v>114</v>
      </c>
      <c r="B45" s="6">
        <v>134</v>
      </c>
    </row>
    <row r="46" spans="1:2" x14ac:dyDescent="0.3">
      <c r="A46" s="5" t="s">
        <v>195</v>
      </c>
      <c r="B46" s="6">
        <v>133</v>
      </c>
    </row>
    <row r="47" spans="1:2" x14ac:dyDescent="0.3">
      <c r="A47" s="5" t="s">
        <v>69</v>
      </c>
      <c r="B47" s="6">
        <v>131</v>
      </c>
    </row>
    <row r="48" spans="1:2" x14ac:dyDescent="0.3">
      <c r="A48" s="5" t="s">
        <v>94</v>
      </c>
      <c r="B48" s="6">
        <v>124</v>
      </c>
    </row>
    <row r="49" spans="1:2" x14ac:dyDescent="0.3">
      <c r="A49" s="5" t="s">
        <v>118</v>
      </c>
      <c r="B49" s="6">
        <v>114</v>
      </c>
    </row>
    <row r="50" spans="1:2" x14ac:dyDescent="0.3">
      <c r="A50" s="5" t="s">
        <v>197</v>
      </c>
      <c r="B50" s="6">
        <v>113</v>
      </c>
    </row>
    <row r="51" spans="1:2" x14ac:dyDescent="0.3">
      <c r="A51" s="5" t="s">
        <v>57</v>
      </c>
      <c r="B51" s="6">
        <v>112</v>
      </c>
    </row>
    <row r="52" spans="1:2" x14ac:dyDescent="0.3">
      <c r="A52" s="5" t="s">
        <v>268</v>
      </c>
      <c r="B52" s="6">
        <v>111</v>
      </c>
    </row>
    <row r="53" spans="1:2" x14ac:dyDescent="0.3">
      <c r="A53" s="5" t="s">
        <v>51</v>
      </c>
      <c r="B53" s="6">
        <v>109</v>
      </c>
    </row>
    <row r="54" spans="1:2" x14ac:dyDescent="0.3">
      <c r="A54" s="5" t="s">
        <v>6</v>
      </c>
      <c r="B54" s="6">
        <v>107</v>
      </c>
    </row>
    <row r="55" spans="1:2" x14ac:dyDescent="0.3">
      <c r="A55" s="5" t="s">
        <v>135</v>
      </c>
      <c r="B55" s="6">
        <v>97</v>
      </c>
    </row>
    <row r="56" spans="1:2" x14ac:dyDescent="0.3">
      <c r="A56" s="5" t="s">
        <v>174</v>
      </c>
      <c r="B56" s="6">
        <v>93</v>
      </c>
    </row>
    <row r="57" spans="1:2" x14ac:dyDescent="0.3">
      <c r="A57" s="5" t="s">
        <v>143</v>
      </c>
      <c r="B57" s="6">
        <v>91</v>
      </c>
    </row>
    <row r="58" spans="1:2" x14ac:dyDescent="0.3">
      <c r="A58" s="5" t="s">
        <v>211</v>
      </c>
      <c r="B58" s="6">
        <v>88</v>
      </c>
    </row>
    <row r="59" spans="1:2" x14ac:dyDescent="0.3">
      <c r="A59" s="5" t="s">
        <v>213</v>
      </c>
      <c r="B59" s="6">
        <v>87</v>
      </c>
    </row>
    <row r="60" spans="1:2" x14ac:dyDescent="0.3">
      <c r="A60" s="5" t="s">
        <v>204</v>
      </c>
      <c r="B60" s="6">
        <v>85</v>
      </c>
    </row>
    <row r="61" spans="1:2" x14ac:dyDescent="0.3">
      <c r="A61" s="5" t="s">
        <v>207</v>
      </c>
      <c r="B61" s="6">
        <v>84</v>
      </c>
    </row>
    <row r="62" spans="1:2" x14ac:dyDescent="0.3">
      <c r="A62" s="5" t="s">
        <v>29</v>
      </c>
      <c r="B62" s="6">
        <v>80</v>
      </c>
    </row>
    <row r="63" spans="1:2" x14ac:dyDescent="0.3">
      <c r="A63" s="5" t="s">
        <v>173</v>
      </c>
      <c r="B63" s="6">
        <v>79</v>
      </c>
    </row>
    <row r="64" spans="1:2" x14ac:dyDescent="0.3">
      <c r="A64" s="5" t="s">
        <v>154</v>
      </c>
      <c r="B64" s="6">
        <v>78</v>
      </c>
    </row>
    <row r="65" spans="1:2" x14ac:dyDescent="0.3">
      <c r="A65" s="5" t="s">
        <v>183</v>
      </c>
      <c r="B65" s="6">
        <v>77</v>
      </c>
    </row>
    <row r="66" spans="1:2" x14ac:dyDescent="0.3">
      <c r="A66" s="5" t="s">
        <v>212</v>
      </c>
      <c r="B66" s="6">
        <v>77</v>
      </c>
    </row>
    <row r="67" spans="1:2" x14ac:dyDescent="0.3">
      <c r="A67" s="5" t="s">
        <v>74</v>
      </c>
      <c r="B67" s="6">
        <v>75</v>
      </c>
    </row>
    <row r="68" spans="1:2" x14ac:dyDescent="0.3">
      <c r="A68" s="5" t="s">
        <v>301</v>
      </c>
      <c r="B68" s="6">
        <v>74</v>
      </c>
    </row>
    <row r="69" spans="1:2" x14ac:dyDescent="0.3">
      <c r="A69" s="5" t="s">
        <v>165</v>
      </c>
      <c r="B69" s="6">
        <v>74</v>
      </c>
    </row>
    <row r="70" spans="1:2" x14ac:dyDescent="0.3">
      <c r="A70" s="5" t="s">
        <v>97</v>
      </c>
      <c r="B70" s="6">
        <v>73</v>
      </c>
    </row>
    <row r="71" spans="1:2" x14ac:dyDescent="0.3">
      <c r="A71" s="5" t="s">
        <v>53</v>
      </c>
      <c r="B71" s="6">
        <v>72</v>
      </c>
    </row>
    <row r="72" spans="1:2" x14ac:dyDescent="0.3">
      <c r="A72" s="5" t="s">
        <v>297</v>
      </c>
      <c r="B72" s="6">
        <v>67</v>
      </c>
    </row>
    <row r="73" spans="1:2" x14ac:dyDescent="0.3">
      <c r="A73" s="5" t="s">
        <v>77</v>
      </c>
      <c r="B73" s="6">
        <v>65</v>
      </c>
    </row>
    <row r="74" spans="1:2" x14ac:dyDescent="0.3">
      <c r="A74" s="5" t="s">
        <v>31</v>
      </c>
      <c r="B74" s="6">
        <v>62</v>
      </c>
    </row>
    <row r="75" spans="1:2" x14ac:dyDescent="0.3">
      <c r="A75" s="5" t="s">
        <v>310</v>
      </c>
      <c r="B75" s="6">
        <v>61</v>
      </c>
    </row>
    <row r="76" spans="1:2" x14ac:dyDescent="0.3">
      <c r="A76" s="5" t="s">
        <v>136</v>
      </c>
      <c r="B76" s="6">
        <v>58</v>
      </c>
    </row>
    <row r="77" spans="1:2" x14ac:dyDescent="0.3">
      <c r="A77" s="5" t="s">
        <v>149</v>
      </c>
      <c r="B77" s="6">
        <v>57</v>
      </c>
    </row>
    <row r="78" spans="1:2" x14ac:dyDescent="0.3">
      <c r="A78" s="5" t="s">
        <v>311</v>
      </c>
      <c r="B78" s="6">
        <v>57</v>
      </c>
    </row>
    <row r="79" spans="1:2" x14ac:dyDescent="0.3">
      <c r="A79" s="5" t="s">
        <v>177</v>
      </c>
      <c r="B79" s="6">
        <v>57</v>
      </c>
    </row>
    <row r="80" spans="1:2" x14ac:dyDescent="0.3">
      <c r="A80" s="5" t="s">
        <v>214</v>
      </c>
      <c r="B80" s="6">
        <v>57</v>
      </c>
    </row>
    <row r="81" spans="1:2" x14ac:dyDescent="0.3">
      <c r="A81" s="5" t="s">
        <v>159</v>
      </c>
      <c r="B81" s="6">
        <v>56</v>
      </c>
    </row>
    <row r="82" spans="1:2" x14ac:dyDescent="0.3">
      <c r="A82" s="5" t="s">
        <v>64</v>
      </c>
      <c r="B82" s="6">
        <v>55</v>
      </c>
    </row>
    <row r="83" spans="1:2" x14ac:dyDescent="0.3">
      <c r="A83" s="5" t="s">
        <v>179</v>
      </c>
      <c r="B83" s="6">
        <v>55</v>
      </c>
    </row>
    <row r="84" spans="1:2" x14ac:dyDescent="0.3">
      <c r="A84" s="5" t="s">
        <v>34</v>
      </c>
      <c r="B84" s="6">
        <v>51</v>
      </c>
    </row>
    <row r="85" spans="1:2" x14ac:dyDescent="0.3">
      <c r="A85" s="5" t="s">
        <v>119</v>
      </c>
      <c r="B85" s="6">
        <v>51</v>
      </c>
    </row>
    <row r="86" spans="1:2" x14ac:dyDescent="0.3">
      <c r="A86" s="5" t="s">
        <v>191</v>
      </c>
      <c r="B86" s="6">
        <v>49</v>
      </c>
    </row>
    <row r="87" spans="1:2" x14ac:dyDescent="0.3">
      <c r="A87" s="5" t="s">
        <v>102</v>
      </c>
      <c r="B87" s="6">
        <v>47</v>
      </c>
    </row>
    <row r="88" spans="1:2" x14ac:dyDescent="0.3">
      <c r="A88" s="5" t="s">
        <v>38</v>
      </c>
      <c r="B88" s="6">
        <v>45</v>
      </c>
    </row>
    <row r="89" spans="1:2" x14ac:dyDescent="0.3">
      <c r="A89" s="5" t="s">
        <v>68</v>
      </c>
      <c r="B89" s="6">
        <v>45</v>
      </c>
    </row>
    <row r="90" spans="1:2" x14ac:dyDescent="0.3">
      <c r="A90" s="5" t="s">
        <v>62</v>
      </c>
      <c r="B90" s="6">
        <v>39</v>
      </c>
    </row>
    <row r="91" spans="1:2" x14ac:dyDescent="0.3">
      <c r="A91" s="5" t="s">
        <v>299</v>
      </c>
      <c r="B91" s="6">
        <v>39</v>
      </c>
    </row>
    <row r="92" spans="1:2" x14ac:dyDescent="0.3">
      <c r="A92" s="5" t="s">
        <v>32</v>
      </c>
      <c r="B92" s="6">
        <v>37</v>
      </c>
    </row>
    <row r="93" spans="1:2" x14ac:dyDescent="0.3">
      <c r="A93" s="5" t="s">
        <v>55</v>
      </c>
      <c r="B93" s="6">
        <v>36</v>
      </c>
    </row>
    <row r="94" spans="1:2" x14ac:dyDescent="0.3">
      <c r="A94" s="5" t="s">
        <v>111</v>
      </c>
      <c r="B94" s="6">
        <v>36</v>
      </c>
    </row>
    <row r="95" spans="1:2" x14ac:dyDescent="0.3">
      <c r="A95" s="5" t="s">
        <v>180</v>
      </c>
      <c r="B95" s="6">
        <v>36</v>
      </c>
    </row>
    <row r="96" spans="1:2" x14ac:dyDescent="0.3">
      <c r="A96" s="5" t="s">
        <v>80</v>
      </c>
      <c r="B96" s="6">
        <v>33</v>
      </c>
    </row>
    <row r="97" spans="1:2" x14ac:dyDescent="0.3">
      <c r="A97" s="5" t="s">
        <v>150</v>
      </c>
      <c r="B97" s="6">
        <v>33</v>
      </c>
    </row>
    <row r="98" spans="1:2" x14ac:dyDescent="0.3">
      <c r="A98" s="5" t="s">
        <v>188</v>
      </c>
      <c r="B98" s="6">
        <v>33</v>
      </c>
    </row>
    <row r="99" spans="1:2" x14ac:dyDescent="0.3">
      <c r="A99" s="5" t="s">
        <v>107</v>
      </c>
      <c r="B99" s="6">
        <v>32</v>
      </c>
    </row>
    <row r="100" spans="1:2" x14ac:dyDescent="0.3">
      <c r="A100" s="5" t="s">
        <v>172</v>
      </c>
      <c r="B100" s="6">
        <v>30</v>
      </c>
    </row>
    <row r="101" spans="1:2" x14ac:dyDescent="0.3">
      <c r="A101" s="5" t="s">
        <v>100</v>
      </c>
      <c r="B101" s="6">
        <v>29</v>
      </c>
    </row>
    <row r="102" spans="1:2" x14ac:dyDescent="0.3">
      <c r="A102" s="5" t="s">
        <v>274</v>
      </c>
      <c r="B102" s="6">
        <v>29</v>
      </c>
    </row>
    <row r="103" spans="1:2" x14ac:dyDescent="0.3">
      <c r="A103" s="5" t="s">
        <v>65</v>
      </c>
      <c r="B103" s="6">
        <v>25</v>
      </c>
    </row>
    <row r="104" spans="1:2" x14ac:dyDescent="0.3">
      <c r="A104" s="5" t="s">
        <v>272</v>
      </c>
      <c r="B104" s="6">
        <v>25</v>
      </c>
    </row>
    <row r="105" spans="1:2" x14ac:dyDescent="0.3">
      <c r="A105" s="5" t="s">
        <v>63</v>
      </c>
      <c r="B105" s="6">
        <v>23</v>
      </c>
    </row>
    <row r="106" spans="1:2" x14ac:dyDescent="0.3">
      <c r="A106" s="5" t="s">
        <v>73</v>
      </c>
      <c r="B106" s="6">
        <v>21</v>
      </c>
    </row>
    <row r="107" spans="1:2" x14ac:dyDescent="0.3">
      <c r="A107" s="5" t="s">
        <v>121</v>
      </c>
      <c r="B107" s="6">
        <v>21</v>
      </c>
    </row>
    <row r="108" spans="1:2" x14ac:dyDescent="0.3">
      <c r="A108" s="5" t="s">
        <v>35</v>
      </c>
      <c r="B108" s="6">
        <v>20</v>
      </c>
    </row>
    <row r="109" spans="1:2" x14ac:dyDescent="0.3">
      <c r="A109" s="5" t="s">
        <v>280</v>
      </c>
      <c r="B109" s="6">
        <v>19</v>
      </c>
    </row>
    <row r="110" spans="1:2" x14ac:dyDescent="0.3">
      <c r="A110" s="5" t="s">
        <v>306</v>
      </c>
      <c r="B110" s="6">
        <v>17</v>
      </c>
    </row>
    <row r="111" spans="1:2" x14ac:dyDescent="0.3">
      <c r="A111" s="5" t="s">
        <v>287</v>
      </c>
      <c r="B111" s="6">
        <v>17</v>
      </c>
    </row>
    <row r="112" spans="1:2" x14ac:dyDescent="0.3">
      <c r="A112" s="5" t="s">
        <v>138</v>
      </c>
      <c r="B112" s="6">
        <v>16</v>
      </c>
    </row>
    <row r="113" spans="1:2" x14ac:dyDescent="0.3">
      <c r="A113" s="5" t="s">
        <v>145</v>
      </c>
      <c r="B113" s="6">
        <v>16</v>
      </c>
    </row>
    <row r="114" spans="1:2" x14ac:dyDescent="0.3">
      <c r="A114" s="5" t="s">
        <v>41</v>
      </c>
      <c r="B114" s="6">
        <v>15</v>
      </c>
    </row>
    <row r="115" spans="1:2" x14ac:dyDescent="0.3">
      <c r="A115" s="5" t="s">
        <v>50</v>
      </c>
      <c r="B115" s="6">
        <v>15</v>
      </c>
    </row>
    <row r="116" spans="1:2" x14ac:dyDescent="0.3">
      <c r="A116" s="5" t="s">
        <v>281</v>
      </c>
      <c r="B116" s="6">
        <v>14</v>
      </c>
    </row>
    <row r="117" spans="1:2" x14ac:dyDescent="0.3">
      <c r="A117" s="5" t="s">
        <v>139</v>
      </c>
      <c r="B117" s="6">
        <v>14</v>
      </c>
    </row>
    <row r="118" spans="1:2" x14ac:dyDescent="0.3">
      <c r="A118" s="5" t="s">
        <v>317</v>
      </c>
      <c r="B118" s="6">
        <v>14</v>
      </c>
    </row>
    <row r="119" spans="1:2" x14ac:dyDescent="0.3">
      <c r="A119" s="5" t="s">
        <v>70</v>
      </c>
      <c r="B119" s="6">
        <v>13</v>
      </c>
    </row>
    <row r="120" spans="1:2" x14ac:dyDescent="0.3">
      <c r="A120" s="5" t="s">
        <v>275</v>
      </c>
      <c r="B120" s="6">
        <v>13</v>
      </c>
    </row>
    <row r="121" spans="1:2" x14ac:dyDescent="0.3">
      <c r="A121" s="5" t="s">
        <v>52</v>
      </c>
      <c r="B121" s="6">
        <v>12</v>
      </c>
    </row>
    <row r="122" spans="1:2" x14ac:dyDescent="0.3">
      <c r="A122" s="5" t="s">
        <v>129</v>
      </c>
      <c r="B122" s="6">
        <v>12</v>
      </c>
    </row>
    <row r="123" spans="1:2" x14ac:dyDescent="0.3">
      <c r="A123" s="5" t="s">
        <v>189</v>
      </c>
      <c r="B123" s="6">
        <v>12</v>
      </c>
    </row>
    <row r="124" spans="1:2" x14ac:dyDescent="0.3">
      <c r="A124" s="5" t="s">
        <v>315</v>
      </c>
      <c r="B124" s="6">
        <v>12</v>
      </c>
    </row>
    <row r="125" spans="1:2" x14ac:dyDescent="0.3">
      <c r="A125" s="5" t="s">
        <v>298</v>
      </c>
      <c r="B125" s="6">
        <v>11</v>
      </c>
    </row>
    <row r="126" spans="1:2" x14ac:dyDescent="0.3">
      <c r="A126" s="5" t="s">
        <v>95</v>
      </c>
      <c r="B126" s="6">
        <v>11</v>
      </c>
    </row>
    <row r="127" spans="1:2" x14ac:dyDescent="0.3">
      <c r="A127" s="5" t="s">
        <v>105</v>
      </c>
      <c r="B127" s="6">
        <v>11</v>
      </c>
    </row>
    <row r="128" spans="1:2" x14ac:dyDescent="0.3">
      <c r="A128" s="5" t="s">
        <v>44</v>
      </c>
      <c r="B128" s="6">
        <v>9</v>
      </c>
    </row>
    <row r="129" spans="1:2" x14ac:dyDescent="0.3">
      <c r="A129" s="5" t="s">
        <v>304</v>
      </c>
      <c r="B129" s="6">
        <v>9</v>
      </c>
    </row>
    <row r="130" spans="1:2" x14ac:dyDescent="0.3">
      <c r="A130" s="5" t="s">
        <v>106</v>
      </c>
      <c r="B130" s="6">
        <v>9</v>
      </c>
    </row>
    <row r="131" spans="1:2" x14ac:dyDescent="0.3">
      <c r="A131" s="5" t="s">
        <v>146</v>
      </c>
      <c r="B131" s="6">
        <v>9</v>
      </c>
    </row>
    <row r="132" spans="1:2" x14ac:dyDescent="0.3">
      <c r="A132" s="5" t="s">
        <v>157</v>
      </c>
      <c r="B132" s="6">
        <v>9</v>
      </c>
    </row>
    <row r="133" spans="1:2" x14ac:dyDescent="0.3">
      <c r="A133" s="5" t="s">
        <v>158</v>
      </c>
      <c r="B133" s="6">
        <v>9</v>
      </c>
    </row>
    <row r="134" spans="1:2" x14ac:dyDescent="0.3">
      <c r="A134" s="5" t="s">
        <v>61</v>
      </c>
      <c r="B134" s="6">
        <v>8</v>
      </c>
    </row>
    <row r="135" spans="1:2" x14ac:dyDescent="0.3">
      <c r="A135" s="5" t="s">
        <v>305</v>
      </c>
      <c r="B135" s="6">
        <v>8</v>
      </c>
    </row>
    <row r="136" spans="1:2" x14ac:dyDescent="0.3">
      <c r="A136" s="5" t="s">
        <v>127</v>
      </c>
      <c r="B136" s="6">
        <v>8</v>
      </c>
    </row>
    <row r="137" spans="1:2" x14ac:dyDescent="0.3">
      <c r="A137" s="5" t="s">
        <v>144</v>
      </c>
      <c r="B137" s="6">
        <v>8</v>
      </c>
    </row>
    <row r="138" spans="1:2" x14ac:dyDescent="0.3">
      <c r="A138" s="5" t="s">
        <v>130</v>
      </c>
      <c r="B138" s="6">
        <v>7</v>
      </c>
    </row>
    <row r="139" spans="1:2" x14ac:dyDescent="0.3">
      <c r="A139" s="5" t="s">
        <v>134</v>
      </c>
      <c r="B139" s="6">
        <v>7</v>
      </c>
    </row>
    <row r="140" spans="1:2" x14ac:dyDescent="0.3">
      <c r="A140" s="5" t="s">
        <v>131</v>
      </c>
      <c r="B140" s="6">
        <v>6</v>
      </c>
    </row>
    <row r="141" spans="1:2" x14ac:dyDescent="0.3">
      <c r="A141" s="5" t="s">
        <v>152</v>
      </c>
      <c r="B141" s="6">
        <v>6</v>
      </c>
    </row>
    <row r="142" spans="1:2" x14ac:dyDescent="0.3">
      <c r="A142" s="5" t="s">
        <v>209</v>
      </c>
      <c r="B142" s="6">
        <v>6</v>
      </c>
    </row>
    <row r="143" spans="1:2" x14ac:dyDescent="0.3">
      <c r="A143" s="5" t="s">
        <v>54</v>
      </c>
      <c r="B143" s="6">
        <v>5</v>
      </c>
    </row>
    <row r="144" spans="1:2" x14ac:dyDescent="0.3">
      <c r="A144" s="5" t="s">
        <v>86</v>
      </c>
      <c r="B144" s="6">
        <v>5</v>
      </c>
    </row>
    <row r="145" spans="1:2" x14ac:dyDescent="0.3">
      <c r="A145" s="5" t="s">
        <v>90</v>
      </c>
      <c r="B145" s="6">
        <v>5</v>
      </c>
    </row>
    <row r="146" spans="1:2" x14ac:dyDescent="0.3">
      <c r="A146" s="5" t="s">
        <v>120</v>
      </c>
      <c r="B146" s="6">
        <v>5</v>
      </c>
    </row>
    <row r="147" spans="1:2" x14ac:dyDescent="0.3">
      <c r="A147" s="5" t="s">
        <v>175</v>
      </c>
      <c r="B147" s="6">
        <v>5</v>
      </c>
    </row>
    <row r="148" spans="1:2" x14ac:dyDescent="0.3">
      <c r="A148" s="5" t="s">
        <v>316</v>
      </c>
      <c r="B148" s="6">
        <v>5</v>
      </c>
    </row>
    <row r="149" spans="1:2" x14ac:dyDescent="0.3">
      <c r="A149" s="5" t="s">
        <v>210</v>
      </c>
      <c r="B149" s="6">
        <v>5</v>
      </c>
    </row>
    <row r="150" spans="1:2" x14ac:dyDescent="0.3">
      <c r="A150" s="5" t="s">
        <v>79</v>
      </c>
      <c r="B150" s="6">
        <v>4</v>
      </c>
    </row>
    <row r="151" spans="1:2" x14ac:dyDescent="0.3">
      <c r="A151" s="5" t="s">
        <v>113</v>
      </c>
      <c r="B151" s="6">
        <v>4</v>
      </c>
    </row>
    <row r="152" spans="1:2" x14ac:dyDescent="0.3">
      <c r="A152" s="5" t="s">
        <v>308</v>
      </c>
      <c r="B152" s="6">
        <v>4</v>
      </c>
    </row>
    <row r="153" spans="1:2" x14ac:dyDescent="0.3">
      <c r="A153" s="5" t="s">
        <v>193</v>
      </c>
      <c r="B153" s="6">
        <v>4</v>
      </c>
    </row>
    <row r="154" spans="1:2" x14ac:dyDescent="0.3">
      <c r="A154" s="5" t="s">
        <v>91</v>
      </c>
      <c r="B154" s="6">
        <v>3</v>
      </c>
    </row>
    <row r="155" spans="1:2" x14ac:dyDescent="0.3">
      <c r="A155" s="5" t="s">
        <v>302</v>
      </c>
      <c r="B155" s="6">
        <v>3</v>
      </c>
    </row>
    <row r="156" spans="1:2" x14ac:dyDescent="0.3">
      <c r="A156" s="5" t="s">
        <v>140</v>
      </c>
      <c r="B156" s="6">
        <v>3</v>
      </c>
    </row>
    <row r="157" spans="1:2" x14ac:dyDescent="0.3">
      <c r="A157" s="5" t="s">
        <v>194</v>
      </c>
      <c r="B157" s="6">
        <v>3</v>
      </c>
    </row>
    <row r="158" spans="1:2" x14ac:dyDescent="0.3">
      <c r="A158" s="5" t="s">
        <v>289</v>
      </c>
      <c r="B158" s="6">
        <v>2</v>
      </c>
    </row>
    <row r="159" spans="1:2" x14ac:dyDescent="0.3">
      <c r="A159" s="5" t="s">
        <v>116</v>
      </c>
      <c r="B159" s="6">
        <v>2</v>
      </c>
    </row>
    <row r="160" spans="1:2" x14ac:dyDescent="0.3">
      <c r="A160" s="5" t="s">
        <v>117</v>
      </c>
      <c r="B160" s="6">
        <v>2</v>
      </c>
    </row>
    <row r="161" spans="1:2" x14ac:dyDescent="0.3">
      <c r="A161" s="5" t="s">
        <v>217</v>
      </c>
      <c r="B161" s="6">
        <v>2</v>
      </c>
    </row>
    <row r="162" spans="1:2" x14ac:dyDescent="0.3">
      <c r="A162" s="5" t="s">
        <v>30</v>
      </c>
      <c r="B162" s="6">
        <v>1</v>
      </c>
    </row>
    <row r="163" spans="1:2" x14ac:dyDescent="0.3">
      <c r="A163" s="5" t="s">
        <v>37</v>
      </c>
      <c r="B163" s="6">
        <v>1</v>
      </c>
    </row>
    <row r="164" spans="1:2" x14ac:dyDescent="0.3">
      <c r="A164" s="5" t="s">
        <v>300</v>
      </c>
      <c r="B164" s="6">
        <v>1</v>
      </c>
    </row>
    <row r="165" spans="1:2" x14ac:dyDescent="0.3">
      <c r="A165" s="5" t="s">
        <v>88</v>
      </c>
      <c r="B165" s="6">
        <v>1</v>
      </c>
    </row>
    <row r="166" spans="1:2" x14ac:dyDescent="0.3">
      <c r="A166" s="5" t="s">
        <v>307</v>
      </c>
      <c r="B166" s="6">
        <v>1</v>
      </c>
    </row>
    <row r="167" spans="1:2" x14ac:dyDescent="0.3">
      <c r="A167" s="5" t="s">
        <v>170</v>
      </c>
      <c r="B167" s="6">
        <v>1</v>
      </c>
    </row>
    <row r="168" spans="1:2" x14ac:dyDescent="0.3">
      <c r="A168" s="5" t="s">
        <v>312</v>
      </c>
      <c r="B168" s="6">
        <v>1</v>
      </c>
    </row>
    <row r="169" spans="1:2" x14ac:dyDescent="0.3">
      <c r="A169" s="5" t="s">
        <v>313</v>
      </c>
      <c r="B169" s="6">
        <v>1</v>
      </c>
    </row>
    <row r="170" spans="1:2" x14ac:dyDescent="0.3">
      <c r="A170" s="5" t="s">
        <v>314</v>
      </c>
      <c r="B170" s="6">
        <v>1</v>
      </c>
    </row>
    <row r="171" spans="1:2" x14ac:dyDescent="0.3">
      <c r="A171" s="5" t="s">
        <v>200</v>
      </c>
      <c r="B171" s="6">
        <v>1</v>
      </c>
    </row>
    <row r="172" spans="1:2" x14ac:dyDescent="0.3">
      <c r="A172" s="28" t="s">
        <v>276</v>
      </c>
      <c r="B172" s="30">
        <v>1</v>
      </c>
    </row>
  </sheetData>
  <sortState xmlns:xlrd2="http://schemas.microsoft.com/office/spreadsheetml/2017/richdata2" ref="A1:B172">
    <sortCondition descending="1" ref="B1:B172"/>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62"/>
  <sheetViews>
    <sheetView workbookViewId="0">
      <selection activeCell="K2" sqref="K2:K4"/>
    </sheetView>
  </sheetViews>
  <sheetFormatPr defaultRowHeight="14.4" x14ac:dyDescent="0.3"/>
  <cols>
    <col min="1" max="1" width="16.109375" customWidth="1"/>
    <col min="7" max="7" width="10.88671875" bestFit="1" customWidth="1"/>
    <col min="8" max="8" width="9.88671875" bestFit="1" customWidth="1"/>
    <col min="9" max="9" width="10.88671875" bestFit="1" customWidth="1"/>
  </cols>
  <sheetData>
    <row r="1" spans="1:12" x14ac:dyDescent="0.3">
      <c r="F1" s="18"/>
      <c r="G1" s="18" t="s">
        <v>260</v>
      </c>
      <c r="H1" s="18" t="s">
        <v>261</v>
      </c>
      <c r="I1" s="18" t="s">
        <v>3</v>
      </c>
    </row>
    <row r="2" spans="1:12" x14ac:dyDescent="0.3">
      <c r="F2" s="21" t="s">
        <v>6</v>
      </c>
      <c r="G2" s="26">
        <v>67839</v>
      </c>
      <c r="H2" s="26">
        <v>59373</v>
      </c>
      <c r="I2" s="26">
        <v>127212</v>
      </c>
      <c r="J2" s="21" t="s">
        <v>6</v>
      </c>
      <c r="K2" s="26">
        <v>127212</v>
      </c>
      <c r="L2" s="26"/>
    </row>
    <row r="3" spans="1:12" x14ac:dyDescent="0.3">
      <c r="F3" s="21" t="s">
        <v>132</v>
      </c>
      <c r="G3" s="26">
        <v>7617</v>
      </c>
      <c r="H3" s="26">
        <v>5638</v>
      </c>
      <c r="I3" s="26">
        <v>13255</v>
      </c>
      <c r="J3" t="s">
        <v>293</v>
      </c>
      <c r="K3" s="2">
        <f>I13-K2</f>
        <v>82041</v>
      </c>
    </row>
    <row r="4" spans="1:12" x14ac:dyDescent="0.3">
      <c r="F4" s="21" t="s">
        <v>14</v>
      </c>
      <c r="G4" s="26">
        <v>4160</v>
      </c>
      <c r="H4" s="26">
        <v>3913</v>
      </c>
      <c r="I4" s="26">
        <v>8073</v>
      </c>
      <c r="K4" s="2">
        <f>SUM(K2:K3)</f>
        <v>209253</v>
      </c>
    </row>
    <row r="5" spans="1:12" ht="28.8" x14ac:dyDescent="0.3">
      <c r="F5" s="21" t="s">
        <v>11</v>
      </c>
      <c r="G5" s="26">
        <v>3399</v>
      </c>
      <c r="H5" s="26">
        <v>3777</v>
      </c>
      <c r="I5" s="26">
        <v>7176</v>
      </c>
    </row>
    <row r="6" spans="1:12" ht="28.8" x14ac:dyDescent="0.3">
      <c r="F6" s="21" t="s">
        <v>27</v>
      </c>
      <c r="G6" s="26">
        <v>2288</v>
      </c>
      <c r="H6" s="26">
        <v>519</v>
      </c>
      <c r="I6" s="26">
        <v>2807</v>
      </c>
    </row>
    <row r="7" spans="1:12" x14ac:dyDescent="0.3">
      <c r="F7" s="21" t="s">
        <v>98</v>
      </c>
      <c r="G7" s="26">
        <v>2016</v>
      </c>
      <c r="H7" s="26">
        <v>627</v>
      </c>
      <c r="I7" s="26">
        <v>2643</v>
      </c>
    </row>
    <row r="8" spans="1:12" ht="28.8" x14ac:dyDescent="0.3">
      <c r="F8" s="21" t="s">
        <v>262</v>
      </c>
      <c r="G8" s="26">
        <v>1058</v>
      </c>
      <c r="H8" s="26">
        <v>1459</v>
      </c>
      <c r="I8" s="26">
        <v>2517</v>
      </c>
    </row>
    <row r="9" spans="1:12" x14ac:dyDescent="0.3">
      <c r="F9" s="21" t="s">
        <v>186</v>
      </c>
      <c r="G9" s="26">
        <v>1735</v>
      </c>
      <c r="H9" s="26">
        <v>710</v>
      </c>
      <c r="I9" s="26">
        <v>2445</v>
      </c>
    </row>
    <row r="10" spans="1:12" x14ac:dyDescent="0.3">
      <c r="F10" s="21" t="s">
        <v>160</v>
      </c>
      <c r="G10" s="26">
        <v>1123</v>
      </c>
      <c r="H10" s="26">
        <v>1176</v>
      </c>
      <c r="I10" s="26">
        <v>2299</v>
      </c>
    </row>
    <row r="11" spans="1:12" x14ac:dyDescent="0.3">
      <c r="F11" s="21" t="s">
        <v>163</v>
      </c>
      <c r="G11" s="26">
        <v>1002</v>
      </c>
      <c r="H11" s="26">
        <v>1262</v>
      </c>
      <c r="I11" s="26">
        <v>2264</v>
      </c>
    </row>
    <row r="12" spans="1:12" ht="28.8" x14ac:dyDescent="0.3">
      <c r="A12" s="21" t="s">
        <v>49</v>
      </c>
      <c r="B12" s="22">
        <v>1075</v>
      </c>
      <c r="C12" s="22">
        <v>1110</v>
      </c>
      <c r="D12" s="22">
        <v>2185</v>
      </c>
      <c r="F12" s="21" t="s">
        <v>293</v>
      </c>
      <c r="G12" s="1">
        <f>G13-SUM(G2:G11)</f>
        <v>19647</v>
      </c>
      <c r="H12" s="1">
        <f>H13-SUM(H2:H11)</f>
        <v>18915</v>
      </c>
      <c r="I12" s="1">
        <f>I13-SUM(I2:I11)</f>
        <v>38562</v>
      </c>
      <c r="J12" s="2"/>
    </row>
    <row r="13" spans="1:12" x14ac:dyDescent="0.3">
      <c r="A13" s="21" t="s">
        <v>101</v>
      </c>
      <c r="B13" s="22">
        <v>1159</v>
      </c>
      <c r="C13" s="21">
        <v>916</v>
      </c>
      <c r="D13" s="22">
        <v>2075</v>
      </c>
      <c r="F13" s="21" t="s">
        <v>3</v>
      </c>
      <c r="G13" s="1">
        <v>111884</v>
      </c>
      <c r="H13" s="1">
        <v>97369</v>
      </c>
      <c r="I13" s="1">
        <v>209253</v>
      </c>
    </row>
    <row r="14" spans="1:12" ht="28.8" x14ac:dyDescent="0.3">
      <c r="A14" s="21" t="s">
        <v>263</v>
      </c>
      <c r="B14" s="21">
        <v>966</v>
      </c>
      <c r="C14" s="21">
        <v>708</v>
      </c>
      <c r="D14" s="22">
        <v>1674</v>
      </c>
      <c r="I14" s="2"/>
    </row>
    <row r="15" spans="1:12" x14ac:dyDescent="0.3">
      <c r="A15" s="21" t="s">
        <v>162</v>
      </c>
      <c r="B15" s="21">
        <v>754</v>
      </c>
      <c r="C15" s="21">
        <v>919</v>
      </c>
      <c r="D15" s="22">
        <v>1673</v>
      </c>
    </row>
    <row r="16" spans="1:12" x14ac:dyDescent="0.3">
      <c r="A16" s="21" t="s">
        <v>182</v>
      </c>
      <c r="B16" s="21">
        <v>887</v>
      </c>
      <c r="C16" s="21">
        <v>611</v>
      </c>
      <c r="D16" s="22">
        <v>1498</v>
      </c>
    </row>
    <row r="17" spans="1:4" x14ac:dyDescent="0.3">
      <c r="A17" s="21" t="s">
        <v>78</v>
      </c>
      <c r="B17" s="21">
        <v>711</v>
      </c>
      <c r="C17" s="21">
        <v>762</v>
      </c>
      <c r="D17" s="22">
        <v>1473</v>
      </c>
    </row>
    <row r="18" spans="1:4" x14ac:dyDescent="0.3">
      <c r="A18" s="21" t="s">
        <v>82</v>
      </c>
      <c r="B18" s="21">
        <v>572</v>
      </c>
      <c r="C18" s="21">
        <v>600</v>
      </c>
      <c r="D18" s="22">
        <v>1172</v>
      </c>
    </row>
    <row r="19" spans="1:4" x14ac:dyDescent="0.3">
      <c r="A19" s="21" t="s">
        <v>264</v>
      </c>
      <c r="B19" s="21">
        <v>532</v>
      </c>
      <c r="C19" s="21">
        <v>538</v>
      </c>
      <c r="D19" s="22">
        <v>1070</v>
      </c>
    </row>
    <row r="20" spans="1:4" x14ac:dyDescent="0.3">
      <c r="A20" s="21" t="s">
        <v>161</v>
      </c>
      <c r="B20" s="21">
        <v>529</v>
      </c>
      <c r="C20" s="21">
        <v>415</v>
      </c>
      <c r="D20" s="21">
        <v>944</v>
      </c>
    </row>
    <row r="21" spans="1:4" x14ac:dyDescent="0.3">
      <c r="A21" s="21" t="s">
        <v>99</v>
      </c>
      <c r="B21" s="21">
        <v>511</v>
      </c>
      <c r="C21" s="21">
        <v>433</v>
      </c>
      <c r="D21" s="21">
        <v>944</v>
      </c>
    </row>
    <row r="22" spans="1:4" x14ac:dyDescent="0.3">
      <c r="A22" s="21" t="s">
        <v>181</v>
      </c>
      <c r="B22" s="21">
        <v>590</v>
      </c>
      <c r="C22" s="21">
        <v>344</v>
      </c>
      <c r="D22" s="21">
        <v>934</v>
      </c>
    </row>
    <row r="23" spans="1:4" x14ac:dyDescent="0.3">
      <c r="A23" s="21" t="s">
        <v>96</v>
      </c>
      <c r="B23" s="21">
        <v>465</v>
      </c>
      <c r="C23" s="21">
        <v>386</v>
      </c>
      <c r="D23" s="21">
        <v>851</v>
      </c>
    </row>
    <row r="24" spans="1:4" x14ac:dyDescent="0.3">
      <c r="A24" s="21" t="s">
        <v>33</v>
      </c>
      <c r="B24" s="21">
        <v>405</v>
      </c>
      <c r="C24" s="21">
        <v>367</v>
      </c>
      <c r="D24" s="21">
        <v>772</v>
      </c>
    </row>
    <row r="25" spans="1:4" x14ac:dyDescent="0.3">
      <c r="A25" s="21" t="s">
        <v>197</v>
      </c>
      <c r="B25" s="21">
        <v>433</v>
      </c>
      <c r="C25" s="21">
        <v>317</v>
      </c>
      <c r="D25" s="21">
        <v>750</v>
      </c>
    </row>
    <row r="26" spans="1:4" x14ac:dyDescent="0.3">
      <c r="A26" s="21" t="s">
        <v>147</v>
      </c>
      <c r="B26" s="21">
        <v>315</v>
      </c>
      <c r="C26" s="21">
        <v>426</v>
      </c>
      <c r="D26" s="21">
        <v>741</v>
      </c>
    </row>
    <row r="27" spans="1:4" x14ac:dyDescent="0.3">
      <c r="A27" s="21" t="s">
        <v>174</v>
      </c>
      <c r="B27" s="21">
        <v>437</v>
      </c>
      <c r="C27" s="21">
        <v>300</v>
      </c>
      <c r="D27" s="21">
        <v>737</v>
      </c>
    </row>
    <row r="28" spans="1:4" x14ac:dyDescent="0.3">
      <c r="A28" s="21" t="s">
        <v>67</v>
      </c>
      <c r="B28" s="21">
        <v>316</v>
      </c>
      <c r="C28" s="21">
        <v>387</v>
      </c>
      <c r="D28" s="21">
        <v>703</v>
      </c>
    </row>
    <row r="29" spans="1:4" x14ac:dyDescent="0.3">
      <c r="A29" s="21" t="s">
        <v>155</v>
      </c>
      <c r="B29" s="21">
        <v>485</v>
      </c>
      <c r="C29" s="21">
        <v>216</v>
      </c>
      <c r="D29" s="21">
        <v>701</v>
      </c>
    </row>
    <row r="30" spans="1:4" x14ac:dyDescent="0.3">
      <c r="A30" s="21" t="s">
        <v>29</v>
      </c>
      <c r="B30" s="21">
        <v>371</v>
      </c>
      <c r="C30" s="21">
        <v>247</v>
      </c>
      <c r="D30" s="21">
        <v>618</v>
      </c>
    </row>
    <row r="31" spans="1:4" x14ac:dyDescent="0.3">
      <c r="A31" s="21" t="s">
        <v>109</v>
      </c>
      <c r="B31" s="21">
        <v>253</v>
      </c>
      <c r="C31" s="21">
        <v>311</v>
      </c>
      <c r="D31" s="21">
        <v>564</v>
      </c>
    </row>
    <row r="32" spans="1:4" ht="28.8" x14ac:dyDescent="0.3">
      <c r="A32" s="21" t="s">
        <v>265</v>
      </c>
      <c r="B32" s="21">
        <v>320</v>
      </c>
      <c r="C32" s="21">
        <v>241</v>
      </c>
      <c r="D32" s="21">
        <v>561</v>
      </c>
    </row>
    <row r="33" spans="1:4" ht="28.8" x14ac:dyDescent="0.3">
      <c r="A33" s="21" t="s">
        <v>266</v>
      </c>
      <c r="B33" s="21">
        <v>370</v>
      </c>
      <c r="C33" s="21">
        <v>182</v>
      </c>
      <c r="D33" s="21">
        <v>552</v>
      </c>
    </row>
    <row r="34" spans="1:4" x14ac:dyDescent="0.3">
      <c r="A34" s="21" t="s">
        <v>165</v>
      </c>
      <c r="B34" s="21">
        <v>248</v>
      </c>
      <c r="C34" s="21">
        <v>299</v>
      </c>
      <c r="D34" s="21">
        <v>547</v>
      </c>
    </row>
    <row r="35" spans="1:4" x14ac:dyDescent="0.3">
      <c r="A35" s="21" t="s">
        <v>267</v>
      </c>
      <c r="B35" s="21">
        <v>218</v>
      </c>
      <c r="C35" s="21">
        <v>317</v>
      </c>
      <c r="D35" s="21">
        <v>535</v>
      </c>
    </row>
    <row r="36" spans="1:4" x14ac:dyDescent="0.3">
      <c r="A36" s="21" t="s">
        <v>56</v>
      </c>
      <c r="B36" s="21">
        <v>223</v>
      </c>
      <c r="C36" s="21">
        <v>299</v>
      </c>
      <c r="D36" s="21">
        <v>522</v>
      </c>
    </row>
    <row r="37" spans="1:4" x14ac:dyDescent="0.3">
      <c r="A37" s="21" t="s">
        <v>268</v>
      </c>
      <c r="B37" s="21">
        <v>279</v>
      </c>
      <c r="C37" s="21">
        <v>226</v>
      </c>
      <c r="D37" s="21">
        <v>505</v>
      </c>
    </row>
    <row r="38" spans="1:4" x14ac:dyDescent="0.3">
      <c r="A38" s="21" t="s">
        <v>269</v>
      </c>
      <c r="B38" s="21">
        <v>290</v>
      </c>
      <c r="C38" s="21">
        <v>179</v>
      </c>
      <c r="D38" s="21">
        <v>469</v>
      </c>
    </row>
    <row r="39" spans="1:4" x14ac:dyDescent="0.3">
      <c r="A39" s="21" t="s">
        <v>84</v>
      </c>
      <c r="B39" s="21">
        <v>239</v>
      </c>
      <c r="C39" s="21">
        <v>216</v>
      </c>
      <c r="D39" s="21">
        <v>455</v>
      </c>
    </row>
    <row r="40" spans="1:4" x14ac:dyDescent="0.3">
      <c r="A40" s="21" t="s">
        <v>31</v>
      </c>
      <c r="B40" s="21">
        <v>232</v>
      </c>
      <c r="C40" s="21">
        <v>223</v>
      </c>
      <c r="D40" s="21">
        <v>455</v>
      </c>
    </row>
    <row r="41" spans="1:4" x14ac:dyDescent="0.3">
      <c r="A41" s="21" t="s">
        <v>28</v>
      </c>
      <c r="B41" s="21">
        <v>230</v>
      </c>
      <c r="C41" s="21">
        <v>217</v>
      </c>
      <c r="D41" s="21">
        <v>447</v>
      </c>
    </row>
    <row r="42" spans="1:4" x14ac:dyDescent="0.3">
      <c r="A42" s="21" t="s">
        <v>151</v>
      </c>
      <c r="B42" s="21">
        <v>130</v>
      </c>
      <c r="C42" s="21">
        <v>291</v>
      </c>
      <c r="D42" s="21">
        <v>421</v>
      </c>
    </row>
    <row r="43" spans="1:4" x14ac:dyDescent="0.3">
      <c r="A43" s="21" t="s">
        <v>173</v>
      </c>
      <c r="B43" s="21">
        <v>202</v>
      </c>
      <c r="C43" s="21">
        <v>182</v>
      </c>
      <c r="D43" s="21">
        <v>384</v>
      </c>
    </row>
    <row r="44" spans="1:4" x14ac:dyDescent="0.3">
      <c r="A44" s="21" t="s">
        <v>270</v>
      </c>
      <c r="B44" s="21">
        <v>67</v>
      </c>
      <c r="C44" s="21">
        <v>316</v>
      </c>
      <c r="D44" s="21">
        <v>383</v>
      </c>
    </row>
    <row r="45" spans="1:4" x14ac:dyDescent="0.3">
      <c r="A45" s="21" t="s">
        <v>47</v>
      </c>
      <c r="B45" s="21">
        <v>109</v>
      </c>
      <c r="C45" s="21">
        <v>269</v>
      </c>
      <c r="D45" s="21">
        <v>378</v>
      </c>
    </row>
    <row r="46" spans="1:4" x14ac:dyDescent="0.3">
      <c r="A46" s="21" t="s">
        <v>74</v>
      </c>
      <c r="B46" s="21">
        <v>225</v>
      </c>
      <c r="C46" s="21">
        <v>141</v>
      </c>
      <c r="D46" s="21">
        <v>366</v>
      </c>
    </row>
    <row r="47" spans="1:4" x14ac:dyDescent="0.3">
      <c r="A47" s="21" t="s">
        <v>114</v>
      </c>
      <c r="B47" s="21">
        <v>168</v>
      </c>
      <c r="C47" s="21">
        <v>170</v>
      </c>
      <c r="D47" s="21">
        <v>338</v>
      </c>
    </row>
    <row r="48" spans="1:4" ht="28.8" x14ac:dyDescent="0.3">
      <c r="A48" s="21" t="s">
        <v>271</v>
      </c>
      <c r="B48" s="21">
        <v>168</v>
      </c>
      <c r="C48" s="21">
        <v>160</v>
      </c>
      <c r="D48" s="21">
        <v>328</v>
      </c>
    </row>
    <row r="49" spans="1:4" x14ac:dyDescent="0.3">
      <c r="A49" s="21" t="s">
        <v>190</v>
      </c>
      <c r="B49" s="21">
        <v>69</v>
      </c>
      <c r="C49" s="21">
        <v>250</v>
      </c>
      <c r="D49" s="21">
        <v>319</v>
      </c>
    </row>
    <row r="50" spans="1:4" x14ac:dyDescent="0.3">
      <c r="A50" s="21" t="s">
        <v>51</v>
      </c>
      <c r="B50" s="21">
        <v>136</v>
      </c>
      <c r="C50" s="21">
        <v>177</v>
      </c>
      <c r="D50" s="21">
        <v>313</v>
      </c>
    </row>
    <row r="51" spans="1:4" x14ac:dyDescent="0.3">
      <c r="A51" s="21" t="s">
        <v>69</v>
      </c>
      <c r="B51" s="21">
        <v>207</v>
      </c>
      <c r="C51" s="21">
        <v>84</v>
      </c>
      <c r="D51" s="21">
        <v>291</v>
      </c>
    </row>
    <row r="52" spans="1:4" x14ac:dyDescent="0.3">
      <c r="A52" s="21" t="s">
        <v>92</v>
      </c>
      <c r="B52" s="21">
        <v>110</v>
      </c>
      <c r="C52" s="21">
        <v>154</v>
      </c>
      <c r="D52" s="21">
        <v>264</v>
      </c>
    </row>
    <row r="53" spans="1:4" x14ac:dyDescent="0.3">
      <c r="A53" s="21" t="s">
        <v>184</v>
      </c>
      <c r="B53" s="21">
        <v>150</v>
      </c>
      <c r="C53" s="21">
        <v>114</v>
      </c>
      <c r="D53" s="21">
        <v>264</v>
      </c>
    </row>
    <row r="54" spans="1:4" x14ac:dyDescent="0.3">
      <c r="A54" s="21" t="s">
        <v>272</v>
      </c>
      <c r="B54" s="21">
        <v>92</v>
      </c>
      <c r="C54" s="21">
        <v>155</v>
      </c>
      <c r="D54" s="21">
        <v>247</v>
      </c>
    </row>
    <row r="55" spans="1:4" x14ac:dyDescent="0.3">
      <c r="A55" s="21" t="s">
        <v>81</v>
      </c>
      <c r="B55" s="21">
        <v>132</v>
      </c>
      <c r="C55" s="21">
        <v>114</v>
      </c>
      <c r="D55" s="21">
        <v>246</v>
      </c>
    </row>
    <row r="56" spans="1:4" x14ac:dyDescent="0.3">
      <c r="A56" s="21" t="s">
        <v>143</v>
      </c>
      <c r="B56" s="21">
        <v>112</v>
      </c>
      <c r="C56" s="21">
        <v>113</v>
      </c>
      <c r="D56" s="21">
        <v>225</v>
      </c>
    </row>
    <row r="57" spans="1:4" x14ac:dyDescent="0.3">
      <c r="A57" s="21" t="s">
        <v>191</v>
      </c>
      <c r="B57" s="21">
        <v>117</v>
      </c>
      <c r="C57" s="21">
        <v>107</v>
      </c>
      <c r="D57" s="21">
        <v>224</v>
      </c>
    </row>
    <row r="58" spans="1:4" x14ac:dyDescent="0.3">
      <c r="A58" s="21" t="s">
        <v>177</v>
      </c>
      <c r="B58" s="21">
        <v>120</v>
      </c>
      <c r="C58" s="21">
        <v>86</v>
      </c>
      <c r="D58" s="21">
        <v>206</v>
      </c>
    </row>
    <row r="59" spans="1:4" ht="28.8" x14ac:dyDescent="0.3">
      <c r="A59" s="21" t="s">
        <v>66</v>
      </c>
      <c r="B59" s="21">
        <v>91</v>
      </c>
      <c r="C59" s="21">
        <v>113</v>
      </c>
      <c r="D59" s="21">
        <v>204</v>
      </c>
    </row>
    <row r="60" spans="1:4" x14ac:dyDescent="0.3">
      <c r="A60" s="21" t="s">
        <v>183</v>
      </c>
      <c r="B60" s="21">
        <v>89</v>
      </c>
      <c r="C60" s="21">
        <v>105</v>
      </c>
      <c r="D60" s="21">
        <v>194</v>
      </c>
    </row>
    <row r="61" spans="1:4" x14ac:dyDescent="0.3">
      <c r="A61" s="21" t="s">
        <v>273</v>
      </c>
      <c r="B61" s="21">
        <v>76</v>
      </c>
      <c r="C61" s="21">
        <v>111</v>
      </c>
      <c r="D61" s="21">
        <v>187</v>
      </c>
    </row>
    <row r="62" spans="1:4" x14ac:dyDescent="0.3">
      <c r="A62" s="21" t="s">
        <v>68</v>
      </c>
      <c r="B62" s="21">
        <v>86</v>
      </c>
      <c r="C62" s="21">
        <v>101</v>
      </c>
      <c r="D62" s="21">
        <v>187</v>
      </c>
    </row>
    <row r="63" spans="1:4" ht="28.8" x14ac:dyDescent="0.3">
      <c r="A63" s="21" t="s">
        <v>274</v>
      </c>
      <c r="B63" s="21">
        <v>64</v>
      </c>
      <c r="C63" s="21">
        <v>122</v>
      </c>
      <c r="D63" s="21">
        <v>186</v>
      </c>
    </row>
    <row r="64" spans="1:4" ht="28.8" x14ac:dyDescent="0.3">
      <c r="A64" s="21" t="s">
        <v>206</v>
      </c>
      <c r="B64" s="21">
        <v>91</v>
      </c>
      <c r="C64" s="21">
        <v>90</v>
      </c>
      <c r="D64" s="21">
        <v>181</v>
      </c>
    </row>
    <row r="65" spans="1:4" x14ac:dyDescent="0.3">
      <c r="A65" s="21" t="s">
        <v>180</v>
      </c>
      <c r="B65" s="21">
        <v>130</v>
      </c>
      <c r="C65" s="21">
        <v>51</v>
      </c>
      <c r="D65" s="21">
        <v>181</v>
      </c>
    </row>
    <row r="66" spans="1:4" x14ac:dyDescent="0.3">
      <c r="A66" s="21" t="s">
        <v>102</v>
      </c>
      <c r="B66" s="21">
        <v>83</v>
      </c>
      <c r="C66" s="21">
        <v>93</v>
      </c>
      <c r="D66" s="21">
        <v>176</v>
      </c>
    </row>
    <row r="67" spans="1:4" x14ac:dyDescent="0.3">
      <c r="A67" s="21" t="s">
        <v>55</v>
      </c>
      <c r="B67" s="21">
        <v>97</v>
      </c>
      <c r="C67" s="21">
        <v>75</v>
      </c>
      <c r="D67" s="21">
        <v>172</v>
      </c>
    </row>
    <row r="68" spans="1:4" x14ac:dyDescent="0.3">
      <c r="A68" s="21" t="s">
        <v>72</v>
      </c>
      <c r="B68" s="21">
        <v>122</v>
      </c>
      <c r="C68" s="21">
        <v>41</v>
      </c>
      <c r="D68" s="21">
        <v>163</v>
      </c>
    </row>
    <row r="69" spans="1:4" x14ac:dyDescent="0.3">
      <c r="A69" s="21" t="s">
        <v>152</v>
      </c>
      <c r="B69" s="21">
        <v>76</v>
      </c>
      <c r="C69" s="21">
        <v>86</v>
      </c>
      <c r="D69" s="21">
        <v>162</v>
      </c>
    </row>
    <row r="70" spans="1:4" x14ac:dyDescent="0.3">
      <c r="A70" s="21" t="s">
        <v>57</v>
      </c>
      <c r="B70" s="21">
        <v>59</v>
      </c>
      <c r="C70" s="21">
        <v>88</v>
      </c>
      <c r="D70" s="21">
        <v>147</v>
      </c>
    </row>
    <row r="71" spans="1:4" x14ac:dyDescent="0.3">
      <c r="A71" s="21" t="s">
        <v>119</v>
      </c>
      <c r="B71" s="21">
        <v>88</v>
      </c>
      <c r="C71" s="21">
        <v>48</v>
      </c>
      <c r="D71" s="21">
        <v>136</v>
      </c>
    </row>
    <row r="72" spans="1:4" x14ac:dyDescent="0.3">
      <c r="A72" s="21" t="s">
        <v>120</v>
      </c>
      <c r="B72" s="21">
        <v>80</v>
      </c>
      <c r="C72" s="21">
        <v>51</v>
      </c>
      <c r="D72" s="21">
        <v>131</v>
      </c>
    </row>
    <row r="73" spans="1:4" x14ac:dyDescent="0.3">
      <c r="A73" s="21" t="s">
        <v>275</v>
      </c>
      <c r="B73" s="21">
        <v>49</v>
      </c>
      <c r="C73" s="21">
        <v>79</v>
      </c>
      <c r="D73" s="21">
        <v>128</v>
      </c>
    </row>
    <row r="74" spans="1:4" x14ac:dyDescent="0.3">
      <c r="A74" s="21" t="s">
        <v>159</v>
      </c>
      <c r="B74" s="21">
        <v>41</v>
      </c>
      <c r="C74" s="21">
        <v>86</v>
      </c>
      <c r="D74" s="21">
        <v>127</v>
      </c>
    </row>
    <row r="75" spans="1:4" x14ac:dyDescent="0.3">
      <c r="A75" s="21" t="s">
        <v>276</v>
      </c>
      <c r="B75" s="21">
        <v>51</v>
      </c>
      <c r="C75" s="21">
        <v>76</v>
      </c>
      <c r="D75" s="21">
        <v>127</v>
      </c>
    </row>
    <row r="76" spans="1:4" x14ac:dyDescent="0.3">
      <c r="A76" s="21" t="s">
        <v>35</v>
      </c>
      <c r="B76" s="21">
        <v>49</v>
      </c>
      <c r="C76" s="21">
        <v>67</v>
      </c>
      <c r="D76" s="21">
        <v>116</v>
      </c>
    </row>
    <row r="77" spans="1:4" x14ac:dyDescent="0.3">
      <c r="A77" s="21" t="s">
        <v>80</v>
      </c>
      <c r="B77" s="21">
        <v>78</v>
      </c>
      <c r="C77" s="21">
        <v>36</v>
      </c>
      <c r="D77" s="21">
        <v>114</v>
      </c>
    </row>
    <row r="78" spans="1:4" x14ac:dyDescent="0.3">
      <c r="A78" s="21" t="s">
        <v>277</v>
      </c>
      <c r="B78" s="21">
        <v>36</v>
      </c>
      <c r="C78" s="21">
        <v>76</v>
      </c>
      <c r="D78" s="21">
        <v>112</v>
      </c>
    </row>
    <row r="79" spans="1:4" x14ac:dyDescent="0.3">
      <c r="A79" s="21" t="s">
        <v>62</v>
      </c>
      <c r="B79" s="21">
        <v>43</v>
      </c>
      <c r="C79" s="21">
        <v>64</v>
      </c>
      <c r="D79" s="21">
        <v>107</v>
      </c>
    </row>
    <row r="80" spans="1:4" x14ac:dyDescent="0.3">
      <c r="A80" s="21" t="s">
        <v>38</v>
      </c>
      <c r="B80" s="21">
        <v>67</v>
      </c>
      <c r="C80" s="21">
        <v>40</v>
      </c>
      <c r="D80" s="21">
        <v>107</v>
      </c>
    </row>
    <row r="81" spans="1:4" x14ac:dyDescent="0.3">
      <c r="A81" s="21" t="s">
        <v>111</v>
      </c>
      <c r="B81" s="21">
        <v>26</v>
      </c>
      <c r="C81" s="21">
        <v>80</v>
      </c>
      <c r="D81" s="21">
        <v>106</v>
      </c>
    </row>
    <row r="82" spans="1:4" x14ac:dyDescent="0.3">
      <c r="A82" s="21" t="s">
        <v>100</v>
      </c>
      <c r="B82" s="21">
        <v>64</v>
      </c>
      <c r="C82" s="21">
        <v>40</v>
      </c>
      <c r="D82" s="21">
        <v>104</v>
      </c>
    </row>
    <row r="83" spans="1:4" x14ac:dyDescent="0.3">
      <c r="A83" s="21" t="s">
        <v>97</v>
      </c>
      <c r="B83" s="21">
        <v>24</v>
      </c>
      <c r="C83" s="21">
        <v>73</v>
      </c>
      <c r="D83" s="21">
        <v>97</v>
      </c>
    </row>
    <row r="84" spans="1:4" x14ac:dyDescent="0.3">
      <c r="A84" s="21" t="s">
        <v>123</v>
      </c>
      <c r="B84" s="21">
        <v>33</v>
      </c>
      <c r="C84" s="21">
        <v>60</v>
      </c>
      <c r="D84" s="21">
        <v>93</v>
      </c>
    </row>
    <row r="85" spans="1:4" x14ac:dyDescent="0.3">
      <c r="A85" s="21" t="s">
        <v>278</v>
      </c>
      <c r="B85" s="21">
        <v>59</v>
      </c>
      <c r="C85" s="21">
        <v>34</v>
      </c>
      <c r="D85" s="21">
        <v>93</v>
      </c>
    </row>
    <row r="86" spans="1:4" x14ac:dyDescent="0.3">
      <c r="A86" s="21" t="s">
        <v>115</v>
      </c>
      <c r="B86" s="21">
        <v>39</v>
      </c>
      <c r="C86" s="21">
        <v>50</v>
      </c>
      <c r="D86" s="21">
        <v>89</v>
      </c>
    </row>
    <row r="87" spans="1:4" x14ac:dyDescent="0.3">
      <c r="A87" s="21" t="s">
        <v>138</v>
      </c>
      <c r="B87" s="21">
        <v>25</v>
      </c>
      <c r="C87" s="21">
        <v>53</v>
      </c>
      <c r="D87" s="21">
        <v>78</v>
      </c>
    </row>
    <row r="88" spans="1:4" x14ac:dyDescent="0.3">
      <c r="A88" s="21" t="s">
        <v>135</v>
      </c>
      <c r="B88" s="21">
        <v>20</v>
      </c>
      <c r="C88" s="21">
        <v>56</v>
      </c>
      <c r="D88" s="21">
        <v>76</v>
      </c>
    </row>
    <row r="89" spans="1:4" x14ac:dyDescent="0.3">
      <c r="A89" s="21" t="s">
        <v>211</v>
      </c>
      <c r="B89" s="21">
        <v>36</v>
      </c>
      <c r="C89" s="21">
        <v>40</v>
      </c>
      <c r="D89" s="21">
        <v>76</v>
      </c>
    </row>
    <row r="90" spans="1:4" x14ac:dyDescent="0.3">
      <c r="A90" s="21" t="s">
        <v>204</v>
      </c>
      <c r="B90" s="21">
        <v>24</v>
      </c>
      <c r="C90" s="21">
        <v>49</v>
      </c>
      <c r="D90" s="21">
        <v>73</v>
      </c>
    </row>
    <row r="91" spans="1:4" x14ac:dyDescent="0.3">
      <c r="A91" s="21" t="s">
        <v>107</v>
      </c>
      <c r="B91" s="21">
        <v>46</v>
      </c>
      <c r="C91" s="21">
        <v>27</v>
      </c>
      <c r="D91" s="21">
        <v>73</v>
      </c>
    </row>
    <row r="92" spans="1:4" x14ac:dyDescent="0.3">
      <c r="A92" s="21" t="s">
        <v>146</v>
      </c>
      <c r="B92" s="21">
        <v>45</v>
      </c>
      <c r="C92" s="21">
        <v>28</v>
      </c>
      <c r="D92" s="21">
        <v>73</v>
      </c>
    </row>
    <row r="93" spans="1:4" x14ac:dyDescent="0.3">
      <c r="A93" s="21" t="s">
        <v>130</v>
      </c>
      <c r="B93" s="21">
        <v>33</v>
      </c>
      <c r="C93" s="21">
        <v>38</v>
      </c>
      <c r="D93" s="21">
        <v>71</v>
      </c>
    </row>
    <row r="94" spans="1:4" x14ac:dyDescent="0.3">
      <c r="A94" s="21" t="s">
        <v>59</v>
      </c>
      <c r="B94" s="21">
        <v>37</v>
      </c>
      <c r="C94" s="21">
        <v>33</v>
      </c>
      <c r="D94" s="21">
        <v>70</v>
      </c>
    </row>
    <row r="95" spans="1:4" x14ac:dyDescent="0.3">
      <c r="A95" s="21" t="s">
        <v>136</v>
      </c>
      <c r="B95" s="21">
        <v>27</v>
      </c>
      <c r="C95" s="21">
        <v>42</v>
      </c>
      <c r="D95" s="21">
        <v>69</v>
      </c>
    </row>
    <row r="96" spans="1:4" x14ac:dyDescent="0.3">
      <c r="A96" s="21" t="s">
        <v>94</v>
      </c>
      <c r="B96" s="21">
        <v>42</v>
      </c>
      <c r="C96" s="21">
        <v>24</v>
      </c>
      <c r="D96" s="21">
        <v>66</v>
      </c>
    </row>
    <row r="97" spans="1:4" x14ac:dyDescent="0.3">
      <c r="A97" s="21" t="s">
        <v>279</v>
      </c>
      <c r="B97" s="21">
        <v>40</v>
      </c>
      <c r="C97" s="21">
        <v>26</v>
      </c>
      <c r="D97" s="21">
        <v>66</v>
      </c>
    </row>
    <row r="98" spans="1:4" x14ac:dyDescent="0.3">
      <c r="A98" s="21" t="s">
        <v>118</v>
      </c>
      <c r="B98" s="21">
        <v>16</v>
      </c>
      <c r="C98" s="21">
        <v>44</v>
      </c>
      <c r="D98" s="21">
        <v>60</v>
      </c>
    </row>
    <row r="99" spans="1:4" x14ac:dyDescent="0.3">
      <c r="A99" s="21" t="s">
        <v>90</v>
      </c>
      <c r="B99" s="21">
        <v>28</v>
      </c>
      <c r="C99" s="21">
        <v>28</v>
      </c>
      <c r="D99" s="21">
        <v>56</v>
      </c>
    </row>
    <row r="100" spans="1:4" x14ac:dyDescent="0.3">
      <c r="A100" s="21" t="s">
        <v>103</v>
      </c>
      <c r="B100" s="21">
        <v>35</v>
      </c>
      <c r="C100" s="21">
        <v>21</v>
      </c>
      <c r="D100" s="21">
        <v>56</v>
      </c>
    </row>
    <row r="101" spans="1:4" x14ac:dyDescent="0.3">
      <c r="A101" s="21" t="s">
        <v>189</v>
      </c>
      <c r="B101" s="21">
        <v>25</v>
      </c>
      <c r="C101" s="21">
        <v>27</v>
      </c>
      <c r="D101" s="21">
        <v>52</v>
      </c>
    </row>
    <row r="102" spans="1:4" x14ac:dyDescent="0.3">
      <c r="A102" s="21" t="s">
        <v>65</v>
      </c>
      <c r="B102" s="21">
        <v>22</v>
      </c>
      <c r="C102" s="21">
        <v>29</v>
      </c>
      <c r="D102" s="21">
        <v>51</v>
      </c>
    </row>
    <row r="103" spans="1:4" x14ac:dyDescent="0.3">
      <c r="A103" s="21" t="s">
        <v>150</v>
      </c>
      <c r="B103" s="21">
        <v>16</v>
      </c>
      <c r="C103" s="21">
        <v>35</v>
      </c>
      <c r="D103" s="21">
        <v>51</v>
      </c>
    </row>
    <row r="104" spans="1:4" x14ac:dyDescent="0.3">
      <c r="A104" s="21" t="s">
        <v>212</v>
      </c>
      <c r="B104" s="21">
        <v>18</v>
      </c>
      <c r="C104" s="21">
        <v>32</v>
      </c>
      <c r="D104" s="21">
        <v>50</v>
      </c>
    </row>
    <row r="105" spans="1:4" x14ac:dyDescent="0.3">
      <c r="A105" s="21" t="s">
        <v>50</v>
      </c>
      <c r="B105" s="21">
        <v>24</v>
      </c>
      <c r="C105" s="21">
        <v>24</v>
      </c>
      <c r="D105" s="21">
        <v>48</v>
      </c>
    </row>
    <row r="106" spans="1:4" x14ac:dyDescent="0.3">
      <c r="A106" s="21" t="s">
        <v>154</v>
      </c>
      <c r="B106" s="21">
        <v>25</v>
      </c>
      <c r="C106" s="21">
        <v>21</v>
      </c>
      <c r="D106" s="21">
        <v>46</v>
      </c>
    </row>
    <row r="107" spans="1:4" x14ac:dyDescent="0.3">
      <c r="A107" s="21" t="s">
        <v>121</v>
      </c>
      <c r="B107" s="21">
        <v>26</v>
      </c>
      <c r="C107" s="21">
        <v>14</v>
      </c>
      <c r="D107" s="21">
        <v>40</v>
      </c>
    </row>
    <row r="108" spans="1:4" x14ac:dyDescent="0.3">
      <c r="A108" s="21" t="s">
        <v>213</v>
      </c>
      <c r="B108" s="21">
        <v>22</v>
      </c>
      <c r="C108" s="21">
        <v>17</v>
      </c>
      <c r="D108" s="21">
        <v>39</v>
      </c>
    </row>
    <row r="109" spans="1:4" x14ac:dyDescent="0.3">
      <c r="A109" s="21" t="s">
        <v>32</v>
      </c>
      <c r="B109" s="21">
        <v>18</v>
      </c>
      <c r="C109" s="21">
        <v>21</v>
      </c>
      <c r="D109" s="21">
        <v>39</v>
      </c>
    </row>
    <row r="110" spans="1:4" x14ac:dyDescent="0.3">
      <c r="A110" s="21" t="s">
        <v>77</v>
      </c>
      <c r="B110" s="21">
        <v>16</v>
      </c>
      <c r="C110" s="21">
        <v>20</v>
      </c>
      <c r="D110" s="21">
        <v>36</v>
      </c>
    </row>
    <row r="111" spans="1:4" x14ac:dyDescent="0.3">
      <c r="A111" s="21" t="s">
        <v>41</v>
      </c>
      <c r="B111" s="21">
        <v>15</v>
      </c>
      <c r="C111" s="21">
        <v>19</v>
      </c>
      <c r="D111" s="21">
        <v>34</v>
      </c>
    </row>
    <row r="112" spans="1:4" x14ac:dyDescent="0.3">
      <c r="A112" s="21" t="s">
        <v>53</v>
      </c>
      <c r="B112" s="21">
        <v>8</v>
      </c>
      <c r="C112" s="21">
        <v>25</v>
      </c>
      <c r="D112" s="21">
        <v>33</v>
      </c>
    </row>
    <row r="113" spans="1:4" x14ac:dyDescent="0.3">
      <c r="A113" s="21" t="s">
        <v>52</v>
      </c>
      <c r="B113" s="21">
        <v>11</v>
      </c>
      <c r="C113" s="21">
        <v>22</v>
      </c>
      <c r="D113" s="21">
        <v>33</v>
      </c>
    </row>
    <row r="114" spans="1:4" x14ac:dyDescent="0.3">
      <c r="A114" s="21" t="s">
        <v>280</v>
      </c>
      <c r="B114" s="21">
        <v>13</v>
      </c>
      <c r="C114" s="21">
        <v>20</v>
      </c>
      <c r="D114" s="21">
        <v>33</v>
      </c>
    </row>
    <row r="115" spans="1:4" x14ac:dyDescent="0.3">
      <c r="A115" s="21" t="s">
        <v>42</v>
      </c>
      <c r="B115" s="21">
        <v>19</v>
      </c>
      <c r="C115" s="21">
        <v>13</v>
      </c>
      <c r="D115" s="21">
        <v>32</v>
      </c>
    </row>
    <row r="116" spans="1:4" x14ac:dyDescent="0.3">
      <c r="A116" s="21" t="s">
        <v>104</v>
      </c>
      <c r="B116" s="21">
        <v>5</v>
      </c>
      <c r="C116" s="21">
        <v>27</v>
      </c>
      <c r="D116" s="21">
        <v>32</v>
      </c>
    </row>
    <row r="117" spans="1:4" x14ac:dyDescent="0.3">
      <c r="A117" s="21" t="s">
        <v>281</v>
      </c>
      <c r="B117" s="21">
        <v>17</v>
      </c>
      <c r="C117" s="21">
        <v>14</v>
      </c>
      <c r="D117" s="21">
        <v>31</v>
      </c>
    </row>
    <row r="118" spans="1:4" x14ac:dyDescent="0.3">
      <c r="A118" s="21" t="s">
        <v>149</v>
      </c>
      <c r="B118" s="21">
        <v>11</v>
      </c>
      <c r="C118" s="21">
        <v>20</v>
      </c>
      <c r="D118" s="21">
        <v>31</v>
      </c>
    </row>
    <row r="119" spans="1:4" x14ac:dyDescent="0.3">
      <c r="A119" s="21" t="s">
        <v>214</v>
      </c>
      <c r="B119" s="21">
        <v>10</v>
      </c>
      <c r="C119" s="21">
        <v>21</v>
      </c>
      <c r="D119" s="21">
        <v>31</v>
      </c>
    </row>
    <row r="120" spans="1:4" x14ac:dyDescent="0.3">
      <c r="A120" s="21" t="s">
        <v>282</v>
      </c>
      <c r="B120" s="21">
        <v>13</v>
      </c>
      <c r="C120" s="21">
        <v>16</v>
      </c>
      <c r="D120" s="21">
        <v>29</v>
      </c>
    </row>
    <row r="121" spans="1:4" x14ac:dyDescent="0.3">
      <c r="A121" s="21" t="s">
        <v>70</v>
      </c>
      <c r="B121" s="21">
        <v>11</v>
      </c>
      <c r="C121" s="21">
        <v>18</v>
      </c>
      <c r="D121" s="21">
        <v>29</v>
      </c>
    </row>
    <row r="122" spans="1:4" x14ac:dyDescent="0.3">
      <c r="A122" s="21" t="s">
        <v>105</v>
      </c>
      <c r="B122" s="21">
        <v>16</v>
      </c>
      <c r="C122" s="21">
        <v>12</v>
      </c>
      <c r="D122" s="21">
        <v>28</v>
      </c>
    </row>
    <row r="123" spans="1:4" x14ac:dyDescent="0.3">
      <c r="A123" s="21" t="s">
        <v>134</v>
      </c>
      <c r="B123" s="21">
        <v>7</v>
      </c>
      <c r="C123" s="21">
        <v>21</v>
      </c>
      <c r="D123" s="21">
        <v>28</v>
      </c>
    </row>
    <row r="124" spans="1:4" x14ac:dyDescent="0.3">
      <c r="A124" s="21" t="s">
        <v>64</v>
      </c>
      <c r="B124" s="21">
        <v>16</v>
      </c>
      <c r="C124" s="21">
        <v>11</v>
      </c>
      <c r="D124" s="21">
        <v>27</v>
      </c>
    </row>
    <row r="125" spans="1:4" x14ac:dyDescent="0.3">
      <c r="A125" s="21" t="s">
        <v>188</v>
      </c>
      <c r="B125" s="21" t="s">
        <v>283</v>
      </c>
      <c r="C125" s="21">
        <v>24</v>
      </c>
      <c r="D125" s="21">
        <v>27</v>
      </c>
    </row>
    <row r="126" spans="1:4" x14ac:dyDescent="0.3">
      <c r="A126" s="21" t="s">
        <v>34</v>
      </c>
      <c r="B126" s="21">
        <v>15</v>
      </c>
      <c r="C126" s="21">
        <v>12</v>
      </c>
      <c r="D126" s="21">
        <v>27</v>
      </c>
    </row>
    <row r="127" spans="1:4" x14ac:dyDescent="0.3">
      <c r="A127" s="21" t="s">
        <v>156</v>
      </c>
      <c r="B127" s="21">
        <v>14</v>
      </c>
      <c r="C127" s="21">
        <v>12</v>
      </c>
      <c r="D127" s="21">
        <v>26</v>
      </c>
    </row>
    <row r="128" spans="1:4" x14ac:dyDescent="0.3">
      <c r="A128" s="21" t="s">
        <v>73</v>
      </c>
      <c r="B128" s="21">
        <v>5</v>
      </c>
      <c r="C128" s="21">
        <v>18</v>
      </c>
      <c r="D128" s="21">
        <v>23</v>
      </c>
    </row>
    <row r="129" spans="1:4" ht="28.8" x14ac:dyDescent="0.3">
      <c r="A129" s="21" t="s">
        <v>284</v>
      </c>
      <c r="B129" s="21">
        <v>7</v>
      </c>
      <c r="C129" s="21">
        <v>15</v>
      </c>
      <c r="D129" s="21">
        <v>22</v>
      </c>
    </row>
    <row r="130" spans="1:4" x14ac:dyDescent="0.3">
      <c r="A130" s="21" t="s">
        <v>179</v>
      </c>
      <c r="B130" s="21">
        <v>7</v>
      </c>
      <c r="C130" s="21">
        <v>12</v>
      </c>
      <c r="D130" s="21">
        <v>19</v>
      </c>
    </row>
    <row r="131" spans="1:4" ht="43.2" x14ac:dyDescent="0.3">
      <c r="A131" s="21" t="s">
        <v>54</v>
      </c>
      <c r="B131" s="21">
        <v>9</v>
      </c>
      <c r="C131" s="21">
        <v>10</v>
      </c>
      <c r="D131" s="21">
        <v>19</v>
      </c>
    </row>
    <row r="132" spans="1:4" x14ac:dyDescent="0.3">
      <c r="A132" s="21" t="s">
        <v>86</v>
      </c>
      <c r="B132" s="21">
        <v>6</v>
      </c>
      <c r="C132" s="21">
        <v>12</v>
      </c>
      <c r="D132" s="21">
        <v>18</v>
      </c>
    </row>
    <row r="133" spans="1:4" x14ac:dyDescent="0.3">
      <c r="A133" s="21" t="s">
        <v>194</v>
      </c>
      <c r="B133" s="21">
        <v>9</v>
      </c>
      <c r="C133" s="21">
        <v>9</v>
      </c>
      <c r="D133" s="21">
        <v>18</v>
      </c>
    </row>
    <row r="134" spans="1:4" x14ac:dyDescent="0.3">
      <c r="A134" s="21" t="s">
        <v>158</v>
      </c>
      <c r="B134" s="21">
        <v>4</v>
      </c>
      <c r="C134" s="21">
        <v>11</v>
      </c>
      <c r="D134" s="21">
        <v>15</v>
      </c>
    </row>
    <row r="135" spans="1:4" x14ac:dyDescent="0.3">
      <c r="A135" s="21" t="s">
        <v>285</v>
      </c>
      <c r="B135" s="21">
        <v>11</v>
      </c>
      <c r="C135" s="21">
        <v>4</v>
      </c>
      <c r="D135" s="21">
        <v>15</v>
      </c>
    </row>
    <row r="136" spans="1:4" x14ac:dyDescent="0.3">
      <c r="A136" s="21" t="s">
        <v>79</v>
      </c>
      <c r="B136" s="21">
        <v>6</v>
      </c>
      <c r="C136" s="21">
        <v>8</v>
      </c>
      <c r="D136" s="21">
        <v>14</v>
      </c>
    </row>
    <row r="137" spans="1:4" ht="28.8" x14ac:dyDescent="0.3">
      <c r="A137" s="21" t="s">
        <v>286</v>
      </c>
      <c r="B137" s="21">
        <v>4</v>
      </c>
      <c r="C137" s="21">
        <v>9</v>
      </c>
      <c r="D137" s="21">
        <v>13</v>
      </c>
    </row>
    <row r="138" spans="1:4" x14ac:dyDescent="0.3">
      <c r="A138" s="21" t="s">
        <v>129</v>
      </c>
      <c r="B138" s="21" t="s">
        <v>283</v>
      </c>
      <c r="C138" s="21">
        <v>10</v>
      </c>
      <c r="D138" s="21">
        <v>13</v>
      </c>
    </row>
    <row r="139" spans="1:4" x14ac:dyDescent="0.3">
      <c r="A139" s="21" t="s">
        <v>126</v>
      </c>
      <c r="B139" s="21" t="s">
        <v>283</v>
      </c>
      <c r="C139" s="21">
        <v>11</v>
      </c>
      <c r="D139" s="21">
        <v>13</v>
      </c>
    </row>
    <row r="140" spans="1:4" x14ac:dyDescent="0.3">
      <c r="A140" s="21" t="s">
        <v>116</v>
      </c>
      <c r="B140" s="21">
        <v>7</v>
      </c>
      <c r="C140" s="21">
        <v>5</v>
      </c>
      <c r="D140" s="21">
        <v>12</v>
      </c>
    </row>
    <row r="141" spans="1:4" x14ac:dyDescent="0.3">
      <c r="A141" s="21" t="s">
        <v>61</v>
      </c>
      <c r="B141" s="21" t="s">
        <v>283</v>
      </c>
      <c r="C141" s="21">
        <v>8</v>
      </c>
      <c r="D141" s="21">
        <v>11</v>
      </c>
    </row>
    <row r="142" spans="1:4" x14ac:dyDescent="0.3">
      <c r="A142" s="21" t="s">
        <v>287</v>
      </c>
      <c r="B142" s="21" t="s">
        <v>283</v>
      </c>
      <c r="C142" s="21">
        <v>8</v>
      </c>
      <c r="D142" s="21">
        <v>11</v>
      </c>
    </row>
    <row r="143" spans="1:4" x14ac:dyDescent="0.3">
      <c r="A143" s="21" t="s">
        <v>288</v>
      </c>
      <c r="B143" s="21" t="s">
        <v>283</v>
      </c>
      <c r="C143" s="21">
        <v>8</v>
      </c>
      <c r="D143" s="21">
        <v>10</v>
      </c>
    </row>
    <row r="144" spans="1:4" x14ac:dyDescent="0.3">
      <c r="A144" s="21" t="s">
        <v>210</v>
      </c>
      <c r="B144" s="21">
        <v>8</v>
      </c>
      <c r="C144" s="21" t="s">
        <v>283</v>
      </c>
      <c r="D144" s="21">
        <v>10</v>
      </c>
    </row>
    <row r="145" spans="1:4" x14ac:dyDescent="0.3">
      <c r="A145" s="21" t="s">
        <v>63</v>
      </c>
      <c r="B145" s="21">
        <v>4</v>
      </c>
      <c r="C145" s="21">
        <v>5</v>
      </c>
      <c r="D145" s="21">
        <v>9</v>
      </c>
    </row>
    <row r="146" spans="1:4" x14ac:dyDescent="0.3">
      <c r="A146" s="21" t="s">
        <v>91</v>
      </c>
      <c r="B146" s="21">
        <v>4</v>
      </c>
      <c r="C146" s="21">
        <v>5</v>
      </c>
      <c r="D146" s="21">
        <v>9</v>
      </c>
    </row>
    <row r="147" spans="1:4" x14ac:dyDescent="0.3">
      <c r="A147" s="21" t="s">
        <v>131</v>
      </c>
      <c r="B147" s="21">
        <v>6</v>
      </c>
      <c r="C147" s="21" t="s">
        <v>283</v>
      </c>
      <c r="D147" s="21">
        <v>8</v>
      </c>
    </row>
    <row r="148" spans="1:4" x14ac:dyDescent="0.3">
      <c r="A148" s="21" t="s">
        <v>144</v>
      </c>
      <c r="B148" s="21">
        <v>4</v>
      </c>
      <c r="C148" s="21">
        <v>4</v>
      </c>
      <c r="D148" s="21">
        <v>8</v>
      </c>
    </row>
    <row r="149" spans="1:4" x14ac:dyDescent="0.3">
      <c r="A149" s="21" t="s">
        <v>187</v>
      </c>
      <c r="B149" s="21">
        <v>5</v>
      </c>
      <c r="C149" s="21" t="s">
        <v>283</v>
      </c>
      <c r="D149" s="21">
        <v>7</v>
      </c>
    </row>
    <row r="150" spans="1:4" x14ac:dyDescent="0.3">
      <c r="A150" s="21" t="s">
        <v>289</v>
      </c>
      <c r="B150" s="21" t="s">
        <v>283</v>
      </c>
      <c r="C150" s="21">
        <v>4</v>
      </c>
      <c r="D150" s="21">
        <v>6</v>
      </c>
    </row>
    <row r="151" spans="1:4" x14ac:dyDescent="0.3">
      <c r="A151" s="21" t="s">
        <v>88</v>
      </c>
      <c r="B151" s="21" t="s">
        <v>283</v>
      </c>
      <c r="C151" s="21" t="s">
        <v>283</v>
      </c>
      <c r="D151" s="21">
        <v>6</v>
      </c>
    </row>
    <row r="152" spans="1:4" x14ac:dyDescent="0.3">
      <c r="A152" s="21" t="s">
        <v>127</v>
      </c>
      <c r="B152" s="21" t="s">
        <v>283</v>
      </c>
      <c r="C152" s="21" t="s">
        <v>283</v>
      </c>
      <c r="D152" s="21">
        <v>6</v>
      </c>
    </row>
    <row r="153" spans="1:4" x14ac:dyDescent="0.3">
      <c r="A153" s="21" t="s">
        <v>209</v>
      </c>
      <c r="B153" s="21" t="s">
        <v>283</v>
      </c>
      <c r="C153" s="21">
        <v>5</v>
      </c>
      <c r="D153" s="21">
        <v>6</v>
      </c>
    </row>
    <row r="154" spans="1:4" x14ac:dyDescent="0.3">
      <c r="A154" s="21" t="s">
        <v>145</v>
      </c>
      <c r="B154" s="21">
        <v>4</v>
      </c>
      <c r="C154" s="21" t="s">
        <v>283</v>
      </c>
      <c r="D154" s="21">
        <v>6</v>
      </c>
    </row>
    <row r="155" spans="1:4" x14ac:dyDescent="0.3">
      <c r="A155" s="21" t="s">
        <v>290</v>
      </c>
      <c r="B155" s="21" t="s">
        <v>283</v>
      </c>
      <c r="C155" s="21" t="s">
        <v>283</v>
      </c>
      <c r="D155" s="21">
        <v>5</v>
      </c>
    </row>
    <row r="156" spans="1:4" x14ac:dyDescent="0.3">
      <c r="A156" s="21" t="s">
        <v>157</v>
      </c>
      <c r="B156" s="21" t="s">
        <v>283</v>
      </c>
      <c r="C156" s="21" t="s">
        <v>283</v>
      </c>
      <c r="D156" s="21">
        <v>5</v>
      </c>
    </row>
    <row r="157" spans="1:4" x14ac:dyDescent="0.3">
      <c r="A157" s="21" t="s">
        <v>153</v>
      </c>
      <c r="B157" s="21" t="s">
        <v>283</v>
      </c>
      <c r="C157" s="21" t="s">
        <v>283</v>
      </c>
      <c r="D157" s="21">
        <v>5</v>
      </c>
    </row>
    <row r="158" spans="1:4" x14ac:dyDescent="0.3">
      <c r="A158" s="21" t="s">
        <v>140</v>
      </c>
      <c r="B158" s="21" t="s">
        <v>283</v>
      </c>
      <c r="C158" s="21" t="s">
        <v>283</v>
      </c>
      <c r="D158" s="21">
        <v>5</v>
      </c>
    </row>
    <row r="159" spans="1:4" ht="28.8" x14ac:dyDescent="0.3">
      <c r="A159" s="21" t="s">
        <v>193</v>
      </c>
      <c r="B159" s="21">
        <v>0</v>
      </c>
      <c r="C159" s="21">
        <v>4</v>
      </c>
      <c r="D159" s="21">
        <v>4</v>
      </c>
    </row>
    <row r="160" spans="1:4" x14ac:dyDescent="0.3">
      <c r="A160" s="21" t="s">
        <v>148</v>
      </c>
      <c r="B160" s="21" t="s">
        <v>283</v>
      </c>
      <c r="C160" s="21" t="s">
        <v>283</v>
      </c>
      <c r="D160" s="21">
        <v>4</v>
      </c>
    </row>
    <row r="161" spans="1:4" ht="28.8" x14ac:dyDescent="0.3">
      <c r="A161" s="21" t="s">
        <v>71</v>
      </c>
      <c r="B161" s="21">
        <v>0</v>
      </c>
      <c r="C161" s="21">
        <v>4</v>
      </c>
      <c r="D161" s="21">
        <v>4</v>
      </c>
    </row>
    <row r="162" spans="1:4" x14ac:dyDescent="0.3">
      <c r="A162" s="18"/>
      <c r="B162" s="23">
        <v>111884</v>
      </c>
      <c r="C162" s="23">
        <v>97369</v>
      </c>
      <c r="D162" s="23">
        <v>209253</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4"/>
  <sheetViews>
    <sheetView workbookViewId="0">
      <selection activeCell="F2" activeCellId="1" sqref="A2:A14 F2:H14"/>
    </sheetView>
  </sheetViews>
  <sheetFormatPr defaultRowHeight="14.4" x14ac:dyDescent="0.3"/>
  <sheetData>
    <row r="1" spans="1:9" x14ac:dyDescent="0.3">
      <c r="A1" s="14" t="s">
        <v>219</v>
      </c>
      <c r="B1" s="14" t="s">
        <v>250</v>
      </c>
      <c r="C1" s="14" t="s">
        <v>251</v>
      </c>
      <c r="D1" s="14" t="s">
        <v>249</v>
      </c>
      <c r="E1" s="14" t="s">
        <v>215</v>
      </c>
    </row>
    <row r="2" spans="1:9" x14ac:dyDescent="0.3">
      <c r="A2" s="5" t="s">
        <v>7</v>
      </c>
      <c r="B2" s="6">
        <v>41208</v>
      </c>
      <c r="C2" s="6">
        <v>10418</v>
      </c>
      <c r="D2" s="6">
        <v>15409</v>
      </c>
      <c r="E2" s="6">
        <v>67035</v>
      </c>
      <c r="F2" s="4">
        <f t="shared" ref="F2:F14" si="0">B2/$E2</f>
        <v>0.61472365182367417</v>
      </c>
      <c r="G2" s="4">
        <f t="shared" ref="G2:G14" si="1">C2/$E2</f>
        <v>0.1554113522786604</v>
      </c>
      <c r="H2" s="4">
        <f t="shared" ref="H2:H14" si="2">D2/$E2</f>
        <v>0.2298649958976654</v>
      </c>
      <c r="I2">
        <f t="shared" ref="I2:I14" si="3">E2/$E2</f>
        <v>1</v>
      </c>
    </row>
    <row r="3" spans="1:9" x14ac:dyDescent="0.3">
      <c r="A3" s="5" t="s">
        <v>15</v>
      </c>
      <c r="B3" s="6">
        <v>14782</v>
      </c>
      <c r="C3" s="6">
        <v>5906</v>
      </c>
      <c r="D3" s="6">
        <v>6939</v>
      </c>
      <c r="E3" s="6">
        <v>27627</v>
      </c>
      <c r="F3" s="4">
        <f t="shared" si="0"/>
        <v>0.53505628551779061</v>
      </c>
      <c r="G3" s="4">
        <f t="shared" si="1"/>
        <v>0.2137763781807652</v>
      </c>
      <c r="H3" s="4">
        <f t="shared" si="2"/>
        <v>0.25116733630144422</v>
      </c>
      <c r="I3">
        <f t="shared" si="3"/>
        <v>1</v>
      </c>
    </row>
    <row r="4" spans="1:9" x14ac:dyDescent="0.3">
      <c r="A4" s="5" t="s">
        <v>13</v>
      </c>
      <c r="B4" s="6">
        <v>6842</v>
      </c>
      <c r="C4" s="6">
        <v>2568</v>
      </c>
      <c r="D4" s="6">
        <v>3267</v>
      </c>
      <c r="E4" s="6">
        <v>12677</v>
      </c>
      <c r="F4" s="4">
        <f t="shared" si="0"/>
        <v>0.53971759880097814</v>
      </c>
      <c r="G4" s="4">
        <f t="shared" si="1"/>
        <v>0.20257158633746156</v>
      </c>
      <c r="H4" s="4">
        <f t="shared" si="2"/>
        <v>0.25771081486156033</v>
      </c>
      <c r="I4">
        <f t="shared" si="3"/>
        <v>1</v>
      </c>
    </row>
    <row r="5" spans="1:9" x14ac:dyDescent="0.3">
      <c r="A5" s="5" t="s">
        <v>16</v>
      </c>
      <c r="B5" s="6">
        <v>13888</v>
      </c>
      <c r="C5" s="6">
        <v>5927</v>
      </c>
      <c r="D5" s="6">
        <v>7148</v>
      </c>
      <c r="E5" s="6">
        <v>26963</v>
      </c>
      <c r="F5" s="4">
        <f t="shared" si="0"/>
        <v>0.515076215554649</v>
      </c>
      <c r="G5" s="4">
        <f t="shared" si="1"/>
        <v>0.2198197529948448</v>
      </c>
      <c r="H5" s="4">
        <f t="shared" si="2"/>
        <v>0.26510403145050626</v>
      </c>
      <c r="I5">
        <f t="shared" si="3"/>
        <v>1</v>
      </c>
    </row>
    <row r="6" spans="1:9" x14ac:dyDescent="0.3">
      <c r="A6" s="5" t="s">
        <v>11</v>
      </c>
      <c r="B6" s="6">
        <v>84199</v>
      </c>
      <c r="C6" s="6">
        <v>25580</v>
      </c>
      <c r="D6" s="6">
        <v>74428</v>
      </c>
      <c r="E6" s="6">
        <v>184207</v>
      </c>
      <c r="F6" s="4">
        <f t="shared" si="0"/>
        <v>0.45708903570439779</v>
      </c>
      <c r="G6" s="4">
        <f t="shared" si="1"/>
        <v>0.13886551542558101</v>
      </c>
      <c r="H6" s="4">
        <f t="shared" si="2"/>
        <v>0.40404544887002125</v>
      </c>
      <c r="I6">
        <f t="shared" si="3"/>
        <v>1</v>
      </c>
    </row>
    <row r="7" spans="1:9" x14ac:dyDescent="0.3">
      <c r="A7" s="5" t="s">
        <v>17</v>
      </c>
      <c r="B7" s="6">
        <v>47678</v>
      </c>
      <c r="C7" s="6">
        <v>16492</v>
      </c>
      <c r="D7" s="6">
        <v>44178</v>
      </c>
      <c r="E7" s="6">
        <v>108348</v>
      </c>
      <c r="F7" s="4">
        <f t="shared" si="0"/>
        <v>0.4400450400561155</v>
      </c>
      <c r="G7" s="4">
        <f t="shared" si="1"/>
        <v>0.15221323882305166</v>
      </c>
      <c r="H7" s="4">
        <f t="shared" si="2"/>
        <v>0.40774172112083285</v>
      </c>
      <c r="I7">
        <f t="shared" si="3"/>
        <v>1</v>
      </c>
    </row>
    <row r="8" spans="1:9" x14ac:dyDescent="0.3">
      <c r="A8" s="5" t="s">
        <v>5</v>
      </c>
      <c r="B8" s="6">
        <v>32825</v>
      </c>
      <c r="C8" s="6">
        <v>15801</v>
      </c>
      <c r="D8" s="6">
        <v>59665</v>
      </c>
      <c r="E8" s="6">
        <v>108291</v>
      </c>
      <c r="F8" s="4">
        <f t="shared" si="0"/>
        <v>0.30311844936328963</v>
      </c>
      <c r="G8" s="4">
        <f t="shared" si="1"/>
        <v>0.14591240269274455</v>
      </c>
      <c r="H8" s="4">
        <f t="shared" si="2"/>
        <v>0.55096914794396579</v>
      </c>
      <c r="I8">
        <f t="shared" si="3"/>
        <v>1</v>
      </c>
    </row>
    <row r="9" spans="1:9" x14ac:dyDescent="0.3">
      <c r="A9" s="5" t="s">
        <v>4</v>
      </c>
      <c r="B9" s="6">
        <v>19771</v>
      </c>
      <c r="C9" s="6">
        <v>16310</v>
      </c>
      <c r="D9" s="6">
        <v>52738</v>
      </c>
      <c r="E9" s="6">
        <v>88819</v>
      </c>
      <c r="F9" s="4">
        <f t="shared" si="0"/>
        <v>0.22259876828156139</v>
      </c>
      <c r="G9" s="4">
        <f t="shared" si="1"/>
        <v>0.18363188056609508</v>
      </c>
      <c r="H9" s="4">
        <f t="shared" si="2"/>
        <v>0.59376935115234353</v>
      </c>
      <c r="I9">
        <f t="shared" si="3"/>
        <v>1</v>
      </c>
    </row>
    <row r="10" spans="1:9" x14ac:dyDescent="0.3">
      <c r="A10" s="5" t="s">
        <v>9</v>
      </c>
      <c r="B10" s="6">
        <v>17338</v>
      </c>
      <c r="C10" s="6">
        <v>15751</v>
      </c>
      <c r="D10" s="6">
        <v>57138</v>
      </c>
      <c r="E10" s="6">
        <v>90227</v>
      </c>
      <c r="F10" s="4">
        <f t="shared" si="0"/>
        <v>0.19215977479025126</v>
      </c>
      <c r="G10" s="4">
        <f t="shared" si="1"/>
        <v>0.17457080474802442</v>
      </c>
      <c r="H10" s="4">
        <f t="shared" si="2"/>
        <v>0.6332694204617243</v>
      </c>
      <c r="I10">
        <f t="shared" si="3"/>
        <v>1</v>
      </c>
    </row>
    <row r="11" spans="1:9" x14ac:dyDescent="0.3">
      <c r="A11" s="5" t="s">
        <v>8</v>
      </c>
      <c r="B11" s="6">
        <v>20083</v>
      </c>
      <c r="C11" s="6">
        <v>11643</v>
      </c>
      <c r="D11" s="6">
        <v>81229</v>
      </c>
      <c r="E11" s="6">
        <v>112955</v>
      </c>
      <c r="F11" s="4">
        <f t="shared" si="0"/>
        <v>0.1777964676198486</v>
      </c>
      <c r="G11" s="4">
        <f t="shared" si="1"/>
        <v>0.1030764463724492</v>
      </c>
      <c r="H11" s="4">
        <f t="shared" si="2"/>
        <v>0.71912708600770214</v>
      </c>
      <c r="I11">
        <f t="shared" si="3"/>
        <v>1</v>
      </c>
    </row>
    <row r="12" spans="1:9" x14ac:dyDescent="0.3">
      <c r="A12" s="5" t="s">
        <v>10</v>
      </c>
      <c r="B12" s="6">
        <v>25055</v>
      </c>
      <c r="C12" s="6">
        <v>18949</v>
      </c>
      <c r="D12" s="6">
        <v>147140</v>
      </c>
      <c r="E12" s="6">
        <v>191144</v>
      </c>
      <c r="F12" s="4">
        <f t="shared" si="0"/>
        <v>0.13107918637257773</v>
      </c>
      <c r="G12" s="4">
        <f t="shared" si="1"/>
        <v>9.9134683798602102E-2</v>
      </c>
      <c r="H12" s="4">
        <f t="shared" si="2"/>
        <v>0.76978612982882011</v>
      </c>
      <c r="I12">
        <f t="shared" si="3"/>
        <v>1</v>
      </c>
    </row>
    <row r="13" spans="1:9" x14ac:dyDescent="0.3">
      <c r="A13" s="5" t="s">
        <v>14</v>
      </c>
      <c r="B13" s="6">
        <v>12488</v>
      </c>
      <c r="C13" s="6">
        <v>6698</v>
      </c>
      <c r="D13" s="6">
        <v>104224</v>
      </c>
      <c r="E13" s="6">
        <v>123410</v>
      </c>
      <c r="F13" s="4">
        <f t="shared" si="0"/>
        <v>0.10119115144639819</v>
      </c>
      <c r="G13" s="4">
        <f t="shared" si="1"/>
        <v>5.4274369986224778E-2</v>
      </c>
      <c r="H13" s="4">
        <f t="shared" si="2"/>
        <v>0.84453447856737707</v>
      </c>
      <c r="I13">
        <f t="shared" si="3"/>
        <v>1</v>
      </c>
    </row>
    <row r="14" spans="1:9" x14ac:dyDescent="0.3">
      <c r="A14" s="5" t="s">
        <v>6</v>
      </c>
      <c r="B14" s="6">
        <v>238172</v>
      </c>
      <c r="C14" s="6"/>
      <c r="D14" s="6">
        <v>4161949</v>
      </c>
      <c r="E14" s="6">
        <v>4400121</v>
      </c>
      <c r="F14" s="4">
        <f t="shared" si="0"/>
        <v>5.4128511465934684E-2</v>
      </c>
      <c r="G14" s="4">
        <f t="shared" si="1"/>
        <v>0</v>
      </c>
      <c r="H14" s="4">
        <f t="shared" si="2"/>
        <v>0.94587148853406533</v>
      </c>
      <c r="I14">
        <f t="shared" si="3"/>
        <v>1</v>
      </c>
    </row>
  </sheetData>
  <sortState xmlns:xlrd2="http://schemas.microsoft.com/office/spreadsheetml/2017/richdata2" ref="A2:I14">
    <sortCondition ref="H2:H14"/>
  </sortState>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26"/>
  <sheetViews>
    <sheetView workbookViewId="0">
      <selection activeCell="M27" sqref="M27"/>
    </sheetView>
  </sheetViews>
  <sheetFormatPr defaultRowHeight="14.4" x14ac:dyDescent="0.3"/>
  <sheetData>
    <row r="1" spans="1:14" x14ac:dyDescent="0.3">
      <c r="A1" s="14" t="s">
        <v>219</v>
      </c>
      <c r="B1" s="14" t="s">
        <v>6</v>
      </c>
      <c r="C1" s="14" t="s">
        <v>220</v>
      </c>
      <c r="D1" s="14" t="s">
        <v>221</v>
      </c>
      <c r="E1" s="14" t="s">
        <v>12</v>
      </c>
      <c r="F1" s="14" t="s">
        <v>215</v>
      </c>
      <c r="G1" s="14" t="s">
        <v>6</v>
      </c>
      <c r="H1" s="14" t="s">
        <v>220</v>
      </c>
      <c r="I1" s="14" t="s">
        <v>221</v>
      </c>
      <c r="J1" s="14" t="s">
        <v>12</v>
      </c>
      <c r="K1" s="14" t="s">
        <v>215</v>
      </c>
      <c r="L1" s="17" t="s">
        <v>247</v>
      </c>
      <c r="M1" s="17" t="s">
        <v>248</v>
      </c>
      <c r="N1" s="17" t="s">
        <v>221</v>
      </c>
    </row>
    <row r="2" spans="1:14" x14ac:dyDescent="0.3">
      <c r="A2" s="5" t="s">
        <v>222</v>
      </c>
      <c r="B2" s="6">
        <v>224977</v>
      </c>
      <c r="C2" s="6">
        <v>42263</v>
      </c>
      <c r="D2" s="6">
        <v>79198</v>
      </c>
      <c r="E2" s="6">
        <v>1264</v>
      </c>
      <c r="F2" s="6">
        <v>347702</v>
      </c>
      <c r="G2" s="6">
        <v>224977</v>
      </c>
      <c r="H2" s="6">
        <v>42263</v>
      </c>
      <c r="I2" s="6">
        <v>79198</v>
      </c>
      <c r="J2" s="6">
        <v>1264</v>
      </c>
      <c r="K2" s="6">
        <v>347702</v>
      </c>
      <c r="L2" s="4">
        <f>(H2+I2+J2)/K2</f>
        <v>0.35296029358473635</v>
      </c>
      <c r="M2" s="4">
        <f>H2/(K2-J2)</f>
        <v>0.12199296843879713</v>
      </c>
      <c r="N2" s="4">
        <f>I2/(K2-J2)</f>
        <v>0.22860656163584825</v>
      </c>
    </row>
    <row r="3" spans="1:14" x14ac:dyDescent="0.3">
      <c r="A3" s="5" t="s">
        <v>223</v>
      </c>
      <c r="B3" s="6">
        <v>240948</v>
      </c>
      <c r="C3" s="6">
        <v>45839</v>
      </c>
      <c r="D3" s="6">
        <v>78457</v>
      </c>
      <c r="E3" s="6">
        <v>1148</v>
      </c>
      <c r="F3" s="6">
        <v>366392</v>
      </c>
      <c r="G3" s="6">
        <v>240948</v>
      </c>
      <c r="H3" s="6">
        <v>45839</v>
      </c>
      <c r="I3" s="6">
        <v>78457</v>
      </c>
      <c r="J3" s="6">
        <v>1148</v>
      </c>
      <c r="K3" s="6">
        <v>366392</v>
      </c>
      <c r="L3" s="4">
        <f t="shared" ref="L3:L22" si="0">(H3+I3+J3)/K3</f>
        <v>0.3423764711019891</v>
      </c>
      <c r="M3" s="4">
        <f t="shared" ref="M3:M22" si="1">H3/(K3-J3)</f>
        <v>0.12550240387247977</v>
      </c>
      <c r="N3" s="4">
        <f t="shared" ref="N3:N22" si="2">I3/(K3-J3)</f>
        <v>0.21480708786455083</v>
      </c>
    </row>
    <row r="4" spans="1:14" x14ac:dyDescent="0.3">
      <c r="A4" s="5" t="s">
        <v>224</v>
      </c>
      <c r="B4" s="6">
        <v>232587</v>
      </c>
      <c r="C4" s="6">
        <v>41213</v>
      </c>
      <c r="D4" s="6">
        <v>65362</v>
      </c>
      <c r="E4" s="6">
        <v>1028</v>
      </c>
      <c r="F4" s="6">
        <v>340190</v>
      </c>
      <c r="G4" s="6">
        <v>232587</v>
      </c>
      <c r="H4" s="6">
        <v>41213</v>
      </c>
      <c r="I4" s="6">
        <v>65362</v>
      </c>
      <c r="J4" s="6">
        <v>1028</v>
      </c>
      <c r="K4" s="6">
        <v>340190</v>
      </c>
      <c r="L4" s="4">
        <f t="shared" si="0"/>
        <v>0.31630265439901234</v>
      </c>
      <c r="M4" s="4">
        <f t="shared" si="1"/>
        <v>0.12151420265241979</v>
      </c>
      <c r="N4" s="4">
        <f t="shared" si="2"/>
        <v>0.19271616513642448</v>
      </c>
    </row>
    <row r="5" spans="1:14" x14ac:dyDescent="0.3">
      <c r="A5" s="5" t="s">
        <v>225</v>
      </c>
      <c r="B5" s="6">
        <v>254808</v>
      </c>
      <c r="C5" s="6">
        <v>38888</v>
      </c>
      <c r="D5" s="6">
        <v>57289</v>
      </c>
      <c r="E5" s="6">
        <v>959</v>
      </c>
      <c r="F5" s="6">
        <v>351944</v>
      </c>
      <c r="G5" s="6">
        <v>254808</v>
      </c>
      <c r="H5" s="6">
        <v>38888</v>
      </c>
      <c r="I5" s="6">
        <v>57289</v>
      </c>
      <c r="J5" s="6">
        <v>959</v>
      </c>
      <c r="K5" s="6">
        <v>351944</v>
      </c>
      <c r="L5" s="4">
        <f t="shared" si="0"/>
        <v>0.27599845429954767</v>
      </c>
      <c r="M5" s="4">
        <f t="shared" si="1"/>
        <v>0.11079675769619785</v>
      </c>
      <c r="N5" s="4">
        <f t="shared" si="2"/>
        <v>0.16322349957975413</v>
      </c>
    </row>
    <row r="6" spans="1:14" x14ac:dyDescent="0.3">
      <c r="A6" s="5" t="s">
        <v>226</v>
      </c>
      <c r="B6" s="6">
        <v>286673</v>
      </c>
      <c r="C6" s="6">
        <v>42092</v>
      </c>
      <c r="D6" s="6">
        <v>55054</v>
      </c>
      <c r="E6" s="6">
        <v>968</v>
      </c>
      <c r="F6" s="6">
        <v>384787</v>
      </c>
      <c r="G6" s="6">
        <v>286673</v>
      </c>
      <c r="H6" s="6">
        <v>42092</v>
      </c>
      <c r="I6" s="6">
        <v>55054</v>
      </c>
      <c r="J6" s="6">
        <v>968</v>
      </c>
      <c r="K6" s="6">
        <v>384787</v>
      </c>
      <c r="L6" s="4">
        <f t="shared" si="0"/>
        <v>0.25498262675194328</v>
      </c>
      <c r="M6" s="4">
        <f t="shared" si="1"/>
        <v>0.1096662749889922</v>
      </c>
      <c r="N6" s="4">
        <f t="shared" si="2"/>
        <v>0.14343740148351175</v>
      </c>
    </row>
    <row r="7" spans="1:14" x14ac:dyDescent="0.3">
      <c r="A7" s="5" t="s">
        <v>227</v>
      </c>
      <c r="B7" s="6">
        <v>287582</v>
      </c>
      <c r="C7" s="6">
        <v>46734</v>
      </c>
      <c r="D7" s="6">
        <v>60124</v>
      </c>
      <c r="E7" s="6">
        <v>1044</v>
      </c>
      <c r="F7" s="6">
        <v>395484</v>
      </c>
      <c r="G7" s="6">
        <v>287582</v>
      </c>
      <c r="H7" s="6">
        <v>46734</v>
      </c>
      <c r="I7" s="6">
        <v>60124</v>
      </c>
      <c r="J7" s="6">
        <v>1044</v>
      </c>
      <c r="K7" s="6">
        <v>395484</v>
      </c>
      <c r="L7" s="4">
        <f t="shared" si="0"/>
        <v>0.27283531065732114</v>
      </c>
      <c r="M7" s="4">
        <f t="shared" si="1"/>
        <v>0.11848189838758746</v>
      </c>
      <c r="N7" s="4">
        <f t="shared" si="2"/>
        <v>0.15242875976067335</v>
      </c>
    </row>
    <row r="8" spans="1:14" x14ac:dyDescent="0.3">
      <c r="A8" s="5" t="s">
        <v>228</v>
      </c>
      <c r="B8" s="6">
        <v>290853</v>
      </c>
      <c r="C8" s="6">
        <v>46453</v>
      </c>
      <c r="D8" s="6">
        <v>65695</v>
      </c>
      <c r="E8" s="6">
        <v>1036</v>
      </c>
      <c r="F8" s="6">
        <v>404037</v>
      </c>
      <c r="G8" s="6">
        <v>290853</v>
      </c>
      <c r="H8" s="6">
        <v>46453</v>
      </c>
      <c r="I8" s="6">
        <v>65695</v>
      </c>
      <c r="J8" s="6">
        <v>1036</v>
      </c>
      <c r="K8" s="6">
        <v>404037</v>
      </c>
      <c r="L8" s="4">
        <f t="shared" si="0"/>
        <v>0.28013276011850402</v>
      </c>
      <c r="M8" s="4">
        <f t="shared" si="1"/>
        <v>0.11526770405036216</v>
      </c>
      <c r="N8" s="4">
        <f t="shared" si="2"/>
        <v>0.1630144838350277</v>
      </c>
    </row>
    <row r="9" spans="1:14" x14ac:dyDescent="0.3">
      <c r="A9" s="5" t="s">
        <v>229</v>
      </c>
      <c r="B9" s="6">
        <v>304812</v>
      </c>
      <c r="C9" s="6">
        <v>44775</v>
      </c>
      <c r="D9" s="6">
        <v>64958</v>
      </c>
      <c r="E9" s="6">
        <v>934</v>
      </c>
      <c r="F9" s="6">
        <v>415479</v>
      </c>
      <c r="G9" s="6">
        <v>304812</v>
      </c>
      <c r="H9" s="6">
        <v>44775</v>
      </c>
      <c r="I9" s="6">
        <v>64958</v>
      </c>
      <c r="J9" s="6">
        <v>934</v>
      </c>
      <c r="K9" s="6">
        <v>415479</v>
      </c>
      <c r="L9" s="4">
        <f t="shared" si="0"/>
        <v>0.26636003263702857</v>
      </c>
      <c r="M9" s="4">
        <f t="shared" si="1"/>
        <v>0.10800998685305575</v>
      </c>
      <c r="N9" s="4">
        <f t="shared" si="2"/>
        <v>0.15669710164155881</v>
      </c>
    </row>
    <row r="10" spans="1:14" x14ac:dyDescent="0.3">
      <c r="A10" s="5" t="s">
        <v>230</v>
      </c>
      <c r="B10" s="6">
        <v>320673</v>
      </c>
      <c r="C10" s="6">
        <v>42509</v>
      </c>
      <c r="D10" s="6">
        <v>53928</v>
      </c>
      <c r="E10" s="6">
        <v>784</v>
      </c>
      <c r="F10" s="6">
        <v>417894</v>
      </c>
      <c r="G10" s="6">
        <v>320673</v>
      </c>
      <c r="H10" s="6">
        <v>42509</v>
      </c>
      <c r="I10" s="6">
        <v>53928</v>
      </c>
      <c r="J10" s="6">
        <v>784</v>
      </c>
      <c r="K10" s="6">
        <v>417894</v>
      </c>
      <c r="L10" s="4">
        <f t="shared" si="0"/>
        <v>0.23264512053295811</v>
      </c>
      <c r="M10" s="4">
        <f t="shared" si="1"/>
        <v>0.10191316439308576</v>
      </c>
      <c r="N10" s="4">
        <f t="shared" si="2"/>
        <v>0.12928963582747957</v>
      </c>
    </row>
    <row r="11" spans="1:14" x14ac:dyDescent="0.3">
      <c r="A11" s="5" t="s">
        <v>231</v>
      </c>
      <c r="B11" s="6">
        <v>376463</v>
      </c>
      <c r="C11" s="6">
        <v>41396</v>
      </c>
      <c r="D11" s="6">
        <v>42087</v>
      </c>
      <c r="E11" s="6">
        <v>720</v>
      </c>
      <c r="F11" s="6">
        <v>460666</v>
      </c>
      <c r="G11" s="6">
        <v>376463</v>
      </c>
      <c r="H11" s="6">
        <v>41396</v>
      </c>
      <c r="I11" s="6">
        <v>42087</v>
      </c>
      <c r="J11" s="6">
        <v>720</v>
      </c>
      <c r="K11" s="6">
        <v>460666</v>
      </c>
      <c r="L11" s="4">
        <f t="shared" si="0"/>
        <v>0.18278535858952039</v>
      </c>
      <c r="M11" s="4">
        <f t="shared" si="1"/>
        <v>9.0001869784713862E-2</v>
      </c>
      <c r="N11" s="4">
        <f t="shared" si="2"/>
        <v>9.1504220060615815E-2</v>
      </c>
    </row>
    <row r="12" spans="1:14" x14ac:dyDescent="0.3">
      <c r="A12" s="5" t="s">
        <v>232</v>
      </c>
      <c r="B12" s="6">
        <v>425007</v>
      </c>
      <c r="C12" s="6">
        <v>34142</v>
      </c>
      <c r="D12" s="6">
        <v>30184</v>
      </c>
      <c r="E12" s="6">
        <v>589</v>
      </c>
      <c r="F12" s="6">
        <v>489922</v>
      </c>
      <c r="G12" s="6">
        <v>425007</v>
      </c>
      <c r="H12" s="6">
        <v>34142</v>
      </c>
      <c r="I12" s="6">
        <v>30184</v>
      </c>
      <c r="J12" s="6">
        <v>589</v>
      </c>
      <c r="K12" s="6">
        <v>489922</v>
      </c>
      <c r="L12" s="4">
        <f t="shared" si="0"/>
        <v>0.13250068378231636</v>
      </c>
      <c r="M12" s="4">
        <f t="shared" si="1"/>
        <v>6.9772527093002107E-2</v>
      </c>
      <c r="N12" s="4">
        <f t="shared" si="2"/>
        <v>6.1683965724772291E-2</v>
      </c>
    </row>
    <row r="13" spans="1:14" x14ac:dyDescent="0.3">
      <c r="A13" s="5" t="s">
        <v>233</v>
      </c>
      <c r="B13" s="6">
        <v>405370</v>
      </c>
      <c r="C13" s="6">
        <v>27851</v>
      </c>
      <c r="D13" s="6">
        <v>20857</v>
      </c>
      <c r="E13" s="6">
        <v>614</v>
      </c>
      <c r="F13" s="6">
        <v>454692</v>
      </c>
      <c r="G13" s="6">
        <v>405370</v>
      </c>
      <c r="H13" s="6">
        <v>27851</v>
      </c>
      <c r="I13" s="6">
        <v>20857</v>
      </c>
      <c r="J13" s="6">
        <v>614</v>
      </c>
      <c r="K13" s="6">
        <v>454692</v>
      </c>
      <c r="L13" s="4">
        <f t="shared" si="0"/>
        <v>0.10847342816675903</v>
      </c>
      <c r="M13" s="4">
        <f t="shared" si="1"/>
        <v>6.1335277199071524E-2</v>
      </c>
      <c r="N13" s="4">
        <f t="shared" si="2"/>
        <v>4.5932637124018343E-2</v>
      </c>
    </row>
    <row r="14" spans="1:14" x14ac:dyDescent="0.3">
      <c r="A14" s="5" t="s">
        <v>234</v>
      </c>
      <c r="B14" s="6">
        <v>364812</v>
      </c>
      <c r="C14" s="6">
        <v>21358</v>
      </c>
      <c r="D14" s="6">
        <v>13507</v>
      </c>
      <c r="E14" s="6">
        <v>455</v>
      </c>
      <c r="F14" s="6">
        <v>400132</v>
      </c>
      <c r="G14" s="6">
        <v>364812</v>
      </c>
      <c r="H14" s="6">
        <v>21358</v>
      </c>
      <c r="I14" s="6">
        <v>13507</v>
      </c>
      <c r="J14" s="6">
        <v>455</v>
      </c>
      <c r="K14" s="6">
        <v>400132</v>
      </c>
      <c r="L14" s="4">
        <f t="shared" si="0"/>
        <v>8.827087061269781E-2</v>
      </c>
      <c r="M14" s="4">
        <f t="shared" si="1"/>
        <v>5.3438151307180548E-2</v>
      </c>
      <c r="N14" s="4">
        <f t="shared" si="2"/>
        <v>3.3794789292353578E-2</v>
      </c>
    </row>
    <row r="15" spans="1:14" x14ac:dyDescent="0.3">
      <c r="A15" s="5" t="s">
        <v>235</v>
      </c>
      <c r="B15" s="6">
        <v>333784</v>
      </c>
      <c r="C15" s="6">
        <v>17559</v>
      </c>
      <c r="D15" s="6">
        <v>9126</v>
      </c>
      <c r="E15" s="6">
        <v>325</v>
      </c>
      <c r="F15" s="6">
        <v>360794</v>
      </c>
      <c r="G15" s="6">
        <v>333784</v>
      </c>
      <c r="H15" s="6">
        <v>17559</v>
      </c>
      <c r="I15" s="6">
        <v>9126</v>
      </c>
      <c r="J15" s="6">
        <v>325</v>
      </c>
      <c r="K15" s="6">
        <v>360794</v>
      </c>
      <c r="L15" s="4">
        <f t="shared" si="0"/>
        <v>7.4862664013259639E-2</v>
      </c>
      <c r="M15" s="4">
        <f t="shared" si="1"/>
        <v>4.8711539688572385E-2</v>
      </c>
      <c r="N15" s="4">
        <f t="shared" si="2"/>
        <v>2.5317017552133472E-2</v>
      </c>
    </row>
    <row r="16" spans="1:14" x14ac:dyDescent="0.3">
      <c r="A16" s="5" t="s">
        <v>236</v>
      </c>
      <c r="B16" s="6">
        <v>259678</v>
      </c>
      <c r="C16" s="6">
        <v>12016</v>
      </c>
      <c r="D16" s="6">
        <v>5607</v>
      </c>
      <c r="E16" s="6">
        <v>178</v>
      </c>
      <c r="F16" s="6">
        <v>277479</v>
      </c>
      <c r="G16" s="6">
        <v>259678</v>
      </c>
      <c r="H16" s="6">
        <v>12016</v>
      </c>
      <c r="I16" s="6">
        <v>5607</v>
      </c>
      <c r="J16" s="6">
        <v>178</v>
      </c>
      <c r="K16" s="6">
        <v>277479</v>
      </c>
      <c r="L16" s="4">
        <f t="shared" si="0"/>
        <v>6.4152602539291267E-2</v>
      </c>
      <c r="M16" s="4">
        <f t="shared" si="1"/>
        <v>4.3331975001893251E-2</v>
      </c>
      <c r="N16" s="4">
        <f t="shared" si="2"/>
        <v>2.0219905445707013E-2</v>
      </c>
    </row>
    <row r="17" spans="1:14" x14ac:dyDescent="0.3">
      <c r="A17" s="5" t="s">
        <v>237</v>
      </c>
      <c r="B17" s="6">
        <v>234822</v>
      </c>
      <c r="C17" s="6">
        <v>8451</v>
      </c>
      <c r="D17" s="6">
        <v>4554</v>
      </c>
      <c r="E17" s="6">
        <v>100</v>
      </c>
      <c r="F17" s="6">
        <v>247927</v>
      </c>
      <c r="G17" s="6">
        <v>234822</v>
      </c>
      <c r="H17" s="6">
        <v>8451</v>
      </c>
      <c r="I17" s="6">
        <v>4554</v>
      </c>
      <c r="J17" s="6">
        <v>100</v>
      </c>
      <c r="K17" s="6">
        <v>247927</v>
      </c>
      <c r="L17" s="4">
        <f t="shared" si="0"/>
        <v>5.2858301032158661E-2</v>
      </c>
      <c r="M17" s="4">
        <f t="shared" si="1"/>
        <v>3.4100400682734323E-2</v>
      </c>
      <c r="N17" s="4">
        <f t="shared" si="2"/>
        <v>1.8375721773656623E-2</v>
      </c>
    </row>
    <row r="18" spans="1:14" x14ac:dyDescent="0.3">
      <c r="A18" s="5" t="s">
        <v>238</v>
      </c>
      <c r="B18" s="6">
        <v>193179</v>
      </c>
      <c r="C18" s="6">
        <v>5438</v>
      </c>
      <c r="D18" s="6">
        <v>2494</v>
      </c>
      <c r="E18" s="6">
        <v>64</v>
      </c>
      <c r="F18" s="6">
        <v>201175</v>
      </c>
      <c r="G18" s="6">
        <v>193179</v>
      </c>
      <c r="H18" s="6">
        <v>5438</v>
      </c>
      <c r="I18" s="6">
        <v>2494</v>
      </c>
      <c r="J18" s="6">
        <v>64</v>
      </c>
      <c r="K18" s="6">
        <v>201175</v>
      </c>
      <c r="L18" s="4">
        <f t="shared" si="0"/>
        <v>3.9746489374922332E-2</v>
      </c>
      <c r="M18" s="4">
        <f t="shared" si="1"/>
        <v>2.7039793944637538E-2</v>
      </c>
      <c r="N18" s="4">
        <f t="shared" si="2"/>
        <v>1.2401111823818688E-2</v>
      </c>
    </row>
    <row r="19" spans="1:14" x14ac:dyDescent="0.3">
      <c r="A19" s="5" t="s">
        <v>239</v>
      </c>
      <c r="B19" s="6">
        <v>117655</v>
      </c>
      <c r="C19" s="6">
        <v>2947</v>
      </c>
      <c r="D19" s="6">
        <v>958</v>
      </c>
      <c r="E19" s="6">
        <v>44</v>
      </c>
      <c r="F19" s="6">
        <v>121604</v>
      </c>
      <c r="G19" s="6">
        <v>117655</v>
      </c>
      <c r="H19" s="6">
        <v>2947</v>
      </c>
      <c r="I19" s="6">
        <v>958</v>
      </c>
      <c r="J19" s="6">
        <v>44</v>
      </c>
      <c r="K19" s="6">
        <v>121604</v>
      </c>
      <c r="L19" s="4">
        <f t="shared" si="0"/>
        <v>3.2474260715108054E-2</v>
      </c>
      <c r="M19" s="4">
        <f t="shared" si="1"/>
        <v>2.4243172096084238E-2</v>
      </c>
      <c r="N19" s="4">
        <f t="shared" si="2"/>
        <v>7.8808818690358669E-3</v>
      </c>
    </row>
    <row r="20" spans="1:14" x14ac:dyDescent="0.3">
      <c r="A20" s="5" t="s">
        <v>240</v>
      </c>
      <c r="B20" s="6">
        <v>47410</v>
      </c>
      <c r="C20" s="6">
        <v>1138</v>
      </c>
      <c r="D20" s="6">
        <v>337</v>
      </c>
      <c r="E20" s="6">
        <v>34</v>
      </c>
      <c r="F20" s="6">
        <v>48919</v>
      </c>
      <c r="G20" s="6">
        <v>47410</v>
      </c>
      <c r="H20" s="6">
        <v>1138</v>
      </c>
      <c r="I20" s="6">
        <v>337</v>
      </c>
      <c r="J20" s="6">
        <v>34</v>
      </c>
      <c r="K20" s="6">
        <v>48919</v>
      </c>
      <c r="L20" s="4">
        <f t="shared" si="0"/>
        <v>3.0846910198491385E-2</v>
      </c>
      <c r="M20" s="4">
        <f t="shared" si="1"/>
        <v>2.3279124475810577E-2</v>
      </c>
      <c r="N20" s="4">
        <f t="shared" si="2"/>
        <v>6.893730183082745E-3</v>
      </c>
    </row>
    <row r="21" spans="1:14" x14ac:dyDescent="0.3">
      <c r="A21" s="5" t="s">
        <v>241</v>
      </c>
      <c r="B21" s="6">
        <v>8154</v>
      </c>
      <c r="C21" s="6">
        <v>236</v>
      </c>
      <c r="D21" s="6">
        <v>73</v>
      </c>
      <c r="E21" s="6">
        <v>6</v>
      </c>
      <c r="F21" s="6">
        <v>8469</v>
      </c>
      <c r="G21">
        <f>SUM(B21:B25)</f>
        <v>9323</v>
      </c>
      <c r="H21">
        <f t="shared" ref="H21:J21" si="3">SUM(C21:C25)</f>
        <v>256</v>
      </c>
      <c r="I21">
        <f t="shared" si="3"/>
        <v>97</v>
      </c>
      <c r="J21">
        <f t="shared" si="3"/>
        <v>6</v>
      </c>
      <c r="K21">
        <f>SUM(F21:F25)</f>
        <v>9682</v>
      </c>
      <c r="L21" s="4">
        <f t="shared" si="0"/>
        <v>3.7079115885147694E-2</v>
      </c>
      <c r="M21" s="4">
        <f t="shared" si="1"/>
        <v>2.6457213724679619E-2</v>
      </c>
      <c r="N21" s="4">
        <f t="shared" si="2"/>
        <v>1.0024803637866887E-2</v>
      </c>
    </row>
    <row r="22" spans="1:14" x14ac:dyDescent="0.3">
      <c r="A22" s="5" t="s">
        <v>242</v>
      </c>
      <c r="B22" s="6">
        <v>1083</v>
      </c>
      <c r="C22" s="6">
        <v>18</v>
      </c>
      <c r="D22" s="6">
        <v>20</v>
      </c>
      <c r="E22" s="6"/>
      <c r="F22" s="6">
        <v>1121</v>
      </c>
      <c r="G22">
        <f>SUM(G2:G21)</f>
        <v>5211416</v>
      </c>
      <c r="H22">
        <f t="shared" ref="H22:K22" si="4">SUM(H2:H21)</f>
        <v>563318</v>
      </c>
      <c r="I22">
        <f t="shared" si="4"/>
        <v>709873</v>
      </c>
      <c r="J22">
        <f t="shared" si="4"/>
        <v>12294</v>
      </c>
      <c r="K22">
        <f t="shared" si="4"/>
        <v>6496901</v>
      </c>
      <c r="L22" s="4">
        <f t="shared" si="0"/>
        <v>0.19786125723633469</v>
      </c>
      <c r="M22" s="4">
        <f t="shared" si="1"/>
        <v>8.6870029286277489E-2</v>
      </c>
      <c r="N22" s="4">
        <f t="shared" si="2"/>
        <v>0.10947047369254606</v>
      </c>
    </row>
    <row r="23" spans="1:14" x14ac:dyDescent="0.3">
      <c r="A23" s="5" t="s">
        <v>243</v>
      </c>
      <c r="B23" s="6">
        <v>82</v>
      </c>
      <c r="C23" s="6">
        <v>2</v>
      </c>
      <c r="D23" s="6">
        <v>2</v>
      </c>
      <c r="E23" s="6"/>
      <c r="F23" s="6">
        <v>86</v>
      </c>
    </row>
    <row r="24" spans="1:14" x14ac:dyDescent="0.3">
      <c r="A24" s="5" t="s">
        <v>244</v>
      </c>
      <c r="B24" s="6">
        <v>2</v>
      </c>
      <c r="C24" s="6"/>
      <c r="D24" s="6"/>
      <c r="E24" s="6"/>
      <c r="F24" s="6">
        <v>2</v>
      </c>
    </row>
    <row r="25" spans="1:14" x14ac:dyDescent="0.3">
      <c r="A25" s="5" t="s">
        <v>245</v>
      </c>
      <c r="B25" s="6">
        <v>2</v>
      </c>
      <c r="C25" s="6"/>
      <c r="D25" s="6">
        <v>2</v>
      </c>
      <c r="E25" s="6"/>
      <c r="F25" s="6">
        <v>4</v>
      </c>
    </row>
    <row r="26" spans="1:14" x14ac:dyDescent="0.3">
      <c r="A26" s="15" t="s">
        <v>215</v>
      </c>
      <c r="B26" s="16">
        <v>5211416</v>
      </c>
      <c r="C26" s="16">
        <v>563318</v>
      </c>
      <c r="D26" s="16">
        <v>709873</v>
      </c>
      <c r="E26" s="16">
        <v>12294</v>
      </c>
      <c r="F26" s="16">
        <v>6496901</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92"/>
  <sheetViews>
    <sheetView workbookViewId="0">
      <selection activeCell="L1" sqref="L1:M12"/>
    </sheetView>
  </sheetViews>
  <sheetFormatPr defaultRowHeight="14.4" x14ac:dyDescent="0.3"/>
  <cols>
    <col min="1" max="1" width="23.33203125" customWidth="1"/>
    <col min="5" max="5" width="10.88671875" style="1" bestFit="1" customWidth="1"/>
    <col min="12" max="12" width="35.6640625" customWidth="1"/>
    <col min="13" max="13" width="10.88671875" bestFit="1" customWidth="1"/>
  </cols>
  <sheetData>
    <row r="1" spans="1:13" x14ac:dyDescent="0.3">
      <c r="A1" s="5" t="s">
        <v>6</v>
      </c>
      <c r="B1" s="6">
        <v>5211359</v>
      </c>
      <c r="D1" s="5" t="s">
        <v>11</v>
      </c>
      <c r="E1" s="1">
        <v>207110</v>
      </c>
      <c r="G1" s="5" t="s">
        <v>12</v>
      </c>
      <c r="H1" s="6">
        <v>10750</v>
      </c>
      <c r="I1" s="5" t="s">
        <v>118</v>
      </c>
      <c r="J1" s="6">
        <v>973</v>
      </c>
      <c r="L1" s="5" t="s">
        <v>11</v>
      </c>
      <c r="M1" s="1">
        <v>207110</v>
      </c>
    </row>
    <row r="2" spans="1:13" x14ac:dyDescent="0.3">
      <c r="D2" s="5" t="s">
        <v>132</v>
      </c>
      <c r="E2" s="1">
        <v>183291</v>
      </c>
      <c r="I2" s="5" t="s">
        <v>120</v>
      </c>
      <c r="J2" s="6">
        <v>961</v>
      </c>
      <c r="L2" s="5" t="s">
        <v>132</v>
      </c>
      <c r="M2" s="1">
        <v>183291</v>
      </c>
    </row>
    <row r="3" spans="1:13" x14ac:dyDescent="0.3">
      <c r="D3" s="5" t="s">
        <v>14</v>
      </c>
      <c r="E3" s="1">
        <v>129394</v>
      </c>
      <c r="I3" s="5" t="s">
        <v>107</v>
      </c>
      <c r="J3" s="6">
        <v>944</v>
      </c>
      <c r="L3" s="5" t="s">
        <v>14</v>
      </c>
      <c r="M3" s="1">
        <v>129394</v>
      </c>
    </row>
    <row r="4" spans="1:13" x14ac:dyDescent="0.3">
      <c r="D4" s="5" t="s">
        <v>101</v>
      </c>
      <c r="E4" s="1">
        <v>63910</v>
      </c>
      <c r="I4" s="5" t="s">
        <v>149</v>
      </c>
      <c r="J4" s="6">
        <v>923</v>
      </c>
      <c r="L4" s="5" t="s">
        <v>101</v>
      </c>
      <c r="M4" s="1">
        <v>63910</v>
      </c>
    </row>
    <row r="5" spans="1:13" x14ac:dyDescent="0.3">
      <c r="D5" s="5" t="s">
        <v>160</v>
      </c>
      <c r="E5" s="1">
        <v>55095</v>
      </c>
      <c r="I5" s="5" t="s">
        <v>32</v>
      </c>
      <c r="J5" s="6">
        <v>907</v>
      </c>
      <c r="L5" s="5" t="s">
        <v>160</v>
      </c>
      <c r="M5" s="1">
        <v>55095</v>
      </c>
    </row>
    <row r="6" spans="1:13" x14ac:dyDescent="0.3">
      <c r="D6" s="5" t="s">
        <v>78</v>
      </c>
      <c r="E6" s="1">
        <v>48862</v>
      </c>
      <c r="I6" s="5" t="s">
        <v>134</v>
      </c>
      <c r="J6" s="6">
        <v>884</v>
      </c>
      <c r="L6" s="5" t="s">
        <v>78</v>
      </c>
      <c r="M6" s="1">
        <v>48862</v>
      </c>
    </row>
    <row r="7" spans="1:13" x14ac:dyDescent="0.3">
      <c r="D7" s="5" t="s">
        <v>199</v>
      </c>
      <c r="E7" s="1">
        <v>46316</v>
      </c>
      <c r="I7" s="5" t="s">
        <v>138</v>
      </c>
      <c r="J7" s="6">
        <v>836</v>
      </c>
      <c r="L7" s="5" t="s">
        <v>199</v>
      </c>
      <c r="M7" s="1">
        <v>46316</v>
      </c>
    </row>
    <row r="8" spans="1:13" x14ac:dyDescent="0.3">
      <c r="D8" s="5" t="s">
        <v>106</v>
      </c>
      <c r="E8" s="1">
        <v>37756</v>
      </c>
      <c r="I8" s="5" t="s">
        <v>204</v>
      </c>
      <c r="J8" s="6">
        <v>826</v>
      </c>
      <c r="L8" s="5" t="s">
        <v>106</v>
      </c>
      <c r="M8" s="1">
        <v>37756</v>
      </c>
    </row>
    <row r="9" spans="1:13" x14ac:dyDescent="0.3">
      <c r="D9" s="5" t="s">
        <v>162</v>
      </c>
      <c r="E9" s="1">
        <v>30686</v>
      </c>
      <c r="I9" s="5" t="s">
        <v>90</v>
      </c>
      <c r="J9" s="6">
        <v>785</v>
      </c>
      <c r="L9" s="5" t="s">
        <v>162</v>
      </c>
      <c r="M9" s="1">
        <v>30686</v>
      </c>
    </row>
    <row r="10" spans="1:13" x14ac:dyDescent="0.3">
      <c r="D10" s="5" t="s">
        <v>182</v>
      </c>
      <c r="E10" s="1">
        <v>28559</v>
      </c>
      <c r="I10" s="5" t="s">
        <v>34</v>
      </c>
      <c r="J10" s="6">
        <v>752</v>
      </c>
      <c r="L10" s="5" t="s">
        <v>182</v>
      </c>
      <c r="M10" s="1">
        <v>28559</v>
      </c>
    </row>
    <row r="11" spans="1:13" x14ac:dyDescent="0.3">
      <c r="D11" s="5" t="s">
        <v>67</v>
      </c>
      <c r="E11" s="1">
        <v>26908</v>
      </c>
      <c r="F11" s="2">
        <f>SUM(E11:E82)</f>
        <v>457297</v>
      </c>
      <c r="I11" s="5" t="s">
        <v>59</v>
      </c>
      <c r="J11" s="6">
        <v>709</v>
      </c>
      <c r="L11" s="5" t="s">
        <v>218</v>
      </c>
      <c r="M11" s="1">
        <v>457297</v>
      </c>
    </row>
    <row r="12" spans="1:13" x14ac:dyDescent="0.3">
      <c r="D12" s="5" t="s">
        <v>60</v>
      </c>
      <c r="E12" s="1">
        <v>26708</v>
      </c>
      <c r="I12" s="5" t="s">
        <v>133</v>
      </c>
      <c r="J12" s="6">
        <v>706</v>
      </c>
      <c r="L12" s="5" t="s">
        <v>3</v>
      </c>
      <c r="M12" s="2">
        <f>SUM(M1:M11)</f>
        <v>1288276</v>
      </c>
    </row>
    <row r="13" spans="1:13" x14ac:dyDescent="0.3">
      <c r="D13" s="5" t="s">
        <v>85</v>
      </c>
      <c r="E13" s="1">
        <v>22549</v>
      </c>
      <c r="I13" s="5" t="s">
        <v>129</v>
      </c>
      <c r="J13" s="6">
        <v>699</v>
      </c>
    </row>
    <row r="14" spans="1:13" x14ac:dyDescent="0.3">
      <c r="D14" s="5" t="s">
        <v>49</v>
      </c>
      <c r="E14" s="1">
        <v>21763</v>
      </c>
      <c r="I14" s="5" t="s">
        <v>150</v>
      </c>
      <c r="J14" s="6">
        <v>685</v>
      </c>
    </row>
    <row r="15" spans="1:13" x14ac:dyDescent="0.3">
      <c r="D15" s="5" t="s">
        <v>161</v>
      </c>
      <c r="E15" s="1">
        <v>19017</v>
      </c>
      <c r="I15" s="5" t="s">
        <v>146</v>
      </c>
      <c r="J15" s="6">
        <v>667</v>
      </c>
    </row>
    <row r="16" spans="1:13" x14ac:dyDescent="0.3">
      <c r="D16" s="5" t="s">
        <v>96</v>
      </c>
      <c r="E16" s="1">
        <v>15813</v>
      </c>
      <c r="I16" s="5" t="s">
        <v>178</v>
      </c>
      <c r="J16" s="6">
        <v>659</v>
      </c>
    </row>
    <row r="17" spans="4:10" x14ac:dyDescent="0.3">
      <c r="D17" s="5" t="s">
        <v>27</v>
      </c>
      <c r="E17" s="1">
        <v>14881</v>
      </c>
      <c r="I17" s="5" t="s">
        <v>50</v>
      </c>
      <c r="J17" s="6">
        <v>641</v>
      </c>
    </row>
    <row r="18" spans="4:10" x14ac:dyDescent="0.3">
      <c r="D18" s="5" t="s">
        <v>98</v>
      </c>
      <c r="E18" s="1">
        <v>12967</v>
      </c>
      <c r="I18" s="5" t="s">
        <v>108</v>
      </c>
      <c r="J18" s="6">
        <v>641</v>
      </c>
    </row>
    <row r="19" spans="4:10" x14ac:dyDescent="0.3">
      <c r="D19" s="5" t="s">
        <v>56</v>
      </c>
      <c r="E19" s="1">
        <v>12547</v>
      </c>
      <c r="I19" s="5" t="s">
        <v>44</v>
      </c>
      <c r="J19" s="6">
        <v>630</v>
      </c>
    </row>
    <row r="20" spans="4:10" x14ac:dyDescent="0.3">
      <c r="D20" s="5" t="s">
        <v>76</v>
      </c>
      <c r="E20" s="1">
        <v>11617</v>
      </c>
      <c r="I20" s="5" t="s">
        <v>130</v>
      </c>
      <c r="J20" s="6">
        <v>598</v>
      </c>
    </row>
    <row r="21" spans="4:10" x14ac:dyDescent="0.3">
      <c r="D21" s="5" t="s">
        <v>186</v>
      </c>
      <c r="E21" s="1">
        <v>10964</v>
      </c>
      <c r="I21" s="5" t="s">
        <v>125</v>
      </c>
      <c r="J21" s="6">
        <v>594</v>
      </c>
    </row>
    <row r="22" spans="4:10" x14ac:dyDescent="0.3">
      <c r="D22" s="5" t="s">
        <v>84</v>
      </c>
      <c r="E22" s="1">
        <v>10781</v>
      </c>
      <c r="I22" s="5" t="s">
        <v>175</v>
      </c>
      <c r="J22" s="6">
        <v>559</v>
      </c>
    </row>
    <row r="23" spans="4:10" x14ac:dyDescent="0.3">
      <c r="D23" s="5" t="s">
        <v>197</v>
      </c>
      <c r="E23" s="1">
        <v>10747</v>
      </c>
      <c r="I23" s="5" t="s">
        <v>33</v>
      </c>
      <c r="J23" s="6">
        <v>557</v>
      </c>
    </row>
    <row r="24" spans="4:10" x14ac:dyDescent="0.3">
      <c r="D24" s="5" t="s">
        <v>82</v>
      </c>
      <c r="E24" s="1">
        <v>10672</v>
      </c>
      <c r="I24" s="5" t="s">
        <v>103</v>
      </c>
      <c r="J24" s="6">
        <v>521</v>
      </c>
    </row>
    <row r="25" spans="4:10" x14ac:dyDescent="0.3">
      <c r="D25" s="5" t="s">
        <v>29</v>
      </c>
      <c r="E25" s="1">
        <v>9145</v>
      </c>
      <c r="I25" s="5" t="s">
        <v>189</v>
      </c>
      <c r="J25" s="6">
        <v>496</v>
      </c>
    </row>
    <row r="26" spans="4:10" x14ac:dyDescent="0.3">
      <c r="D26" s="5" t="s">
        <v>190</v>
      </c>
      <c r="E26" s="1">
        <v>8759</v>
      </c>
      <c r="I26" s="5" t="s">
        <v>73</v>
      </c>
      <c r="J26" s="6">
        <v>491</v>
      </c>
    </row>
    <row r="27" spans="4:10" x14ac:dyDescent="0.3">
      <c r="D27" s="5" t="s">
        <v>99</v>
      </c>
      <c r="E27" s="1">
        <v>8328</v>
      </c>
      <c r="I27" s="5" t="s">
        <v>41</v>
      </c>
      <c r="J27" s="6">
        <v>474</v>
      </c>
    </row>
    <row r="28" spans="4:10" x14ac:dyDescent="0.3">
      <c r="D28" s="5" t="s">
        <v>155</v>
      </c>
      <c r="E28" s="1">
        <v>8314</v>
      </c>
      <c r="I28" s="5" t="s">
        <v>110</v>
      </c>
      <c r="J28" s="6">
        <v>454</v>
      </c>
    </row>
    <row r="29" spans="4:10" x14ac:dyDescent="0.3">
      <c r="D29" s="5" t="s">
        <v>147</v>
      </c>
      <c r="E29" s="1">
        <v>7888</v>
      </c>
      <c r="I29" s="5" t="s">
        <v>174</v>
      </c>
      <c r="J29" s="6">
        <v>454</v>
      </c>
    </row>
    <row r="30" spans="4:10" x14ac:dyDescent="0.3">
      <c r="D30" s="5" t="s">
        <v>206</v>
      </c>
      <c r="E30" s="1">
        <v>7857</v>
      </c>
      <c r="I30" s="5" t="s">
        <v>116</v>
      </c>
      <c r="J30" s="6">
        <v>402</v>
      </c>
    </row>
    <row r="31" spans="4:10" x14ac:dyDescent="0.3">
      <c r="D31" s="5" t="s">
        <v>196</v>
      </c>
      <c r="E31" s="1">
        <v>7796</v>
      </c>
      <c r="I31" s="5" t="s">
        <v>70</v>
      </c>
      <c r="J31" s="6">
        <v>399</v>
      </c>
    </row>
    <row r="32" spans="4:10" x14ac:dyDescent="0.3">
      <c r="D32" s="5" t="s">
        <v>165</v>
      </c>
      <c r="E32" s="1">
        <v>6424</v>
      </c>
      <c r="I32" s="5" t="s">
        <v>195</v>
      </c>
      <c r="J32" s="6">
        <v>395</v>
      </c>
    </row>
    <row r="33" spans="4:10" x14ac:dyDescent="0.3">
      <c r="D33" s="5" t="s">
        <v>47</v>
      </c>
      <c r="E33" s="1">
        <v>6283</v>
      </c>
      <c r="I33" s="5" t="s">
        <v>114</v>
      </c>
      <c r="J33" s="6">
        <v>381</v>
      </c>
    </row>
    <row r="34" spans="4:10" x14ac:dyDescent="0.3">
      <c r="D34" s="5" t="s">
        <v>109</v>
      </c>
      <c r="E34" s="1">
        <v>6267</v>
      </c>
      <c r="I34" s="5" t="s">
        <v>86</v>
      </c>
      <c r="J34" s="6">
        <v>374</v>
      </c>
    </row>
    <row r="35" spans="4:10" x14ac:dyDescent="0.3">
      <c r="D35" s="5" t="s">
        <v>28</v>
      </c>
      <c r="E35" s="1">
        <v>5742</v>
      </c>
      <c r="I35" s="5" t="s">
        <v>45</v>
      </c>
      <c r="J35" s="6">
        <v>372</v>
      </c>
    </row>
    <row r="36" spans="4:10" x14ac:dyDescent="0.3">
      <c r="D36" s="5" t="s">
        <v>92</v>
      </c>
      <c r="E36" s="1">
        <v>5635</v>
      </c>
      <c r="I36" s="5" t="s">
        <v>42</v>
      </c>
      <c r="J36" s="6">
        <v>359</v>
      </c>
    </row>
    <row r="37" spans="4:10" x14ac:dyDescent="0.3">
      <c r="D37" s="5" t="s">
        <v>100</v>
      </c>
      <c r="E37" s="1">
        <v>4637</v>
      </c>
      <c r="I37" s="5" t="s">
        <v>72</v>
      </c>
      <c r="J37" s="6">
        <v>353</v>
      </c>
    </row>
    <row r="38" spans="4:10" x14ac:dyDescent="0.3">
      <c r="D38" s="5" t="s">
        <v>87</v>
      </c>
      <c r="E38" s="1">
        <v>4530</v>
      </c>
      <c r="I38" s="5" t="s">
        <v>126</v>
      </c>
      <c r="J38" s="6">
        <v>322</v>
      </c>
    </row>
    <row r="39" spans="4:10" x14ac:dyDescent="0.3">
      <c r="D39" s="5" t="s">
        <v>31</v>
      </c>
      <c r="E39" s="1">
        <v>4161</v>
      </c>
      <c r="I39" s="5" t="s">
        <v>131</v>
      </c>
      <c r="J39" s="6">
        <v>287</v>
      </c>
    </row>
    <row r="40" spans="4:10" x14ac:dyDescent="0.3">
      <c r="D40" s="5" t="s">
        <v>143</v>
      </c>
      <c r="E40" s="1">
        <v>3917</v>
      </c>
      <c r="I40" s="5" t="s">
        <v>65</v>
      </c>
      <c r="J40" s="6">
        <v>277</v>
      </c>
    </row>
    <row r="41" spans="4:10" x14ac:dyDescent="0.3">
      <c r="D41" s="5" t="s">
        <v>181</v>
      </c>
      <c r="E41" s="1">
        <v>3732</v>
      </c>
      <c r="I41" s="5" t="s">
        <v>93</v>
      </c>
      <c r="J41" s="6">
        <v>257</v>
      </c>
    </row>
    <row r="42" spans="4:10" x14ac:dyDescent="0.3">
      <c r="D42" s="5" t="s">
        <v>69</v>
      </c>
      <c r="E42" s="1">
        <v>3594</v>
      </c>
      <c r="I42" s="5" t="s">
        <v>63</v>
      </c>
      <c r="J42" s="6">
        <v>250</v>
      </c>
    </row>
    <row r="43" spans="4:10" x14ac:dyDescent="0.3">
      <c r="D43" s="5" t="s">
        <v>207</v>
      </c>
      <c r="E43" s="1">
        <v>3418</v>
      </c>
      <c r="I43" s="5" t="s">
        <v>158</v>
      </c>
      <c r="J43" s="6">
        <v>245</v>
      </c>
    </row>
    <row r="44" spans="4:10" x14ac:dyDescent="0.3">
      <c r="D44" s="5" t="s">
        <v>173</v>
      </c>
      <c r="E44" s="1">
        <v>3069</v>
      </c>
      <c r="I44" s="5" t="s">
        <v>210</v>
      </c>
      <c r="J44" s="6">
        <v>237</v>
      </c>
    </row>
    <row r="45" spans="4:10" x14ac:dyDescent="0.3">
      <c r="D45" s="5" t="s">
        <v>74</v>
      </c>
      <c r="E45" s="1">
        <v>3064</v>
      </c>
      <c r="I45" s="5" t="s">
        <v>61</v>
      </c>
      <c r="J45" s="6">
        <v>232</v>
      </c>
    </row>
    <row r="46" spans="4:10" x14ac:dyDescent="0.3">
      <c r="D46" s="5" t="s">
        <v>55</v>
      </c>
      <c r="E46" s="1">
        <v>3006</v>
      </c>
      <c r="I46" s="5" t="s">
        <v>145</v>
      </c>
      <c r="J46" s="6">
        <v>232</v>
      </c>
    </row>
    <row r="47" spans="4:10" x14ac:dyDescent="0.3">
      <c r="D47" s="5" t="s">
        <v>68</v>
      </c>
      <c r="E47" s="1">
        <v>2822</v>
      </c>
      <c r="I47" s="5" t="s">
        <v>144</v>
      </c>
      <c r="J47" s="6">
        <v>222</v>
      </c>
    </row>
    <row r="48" spans="4:10" x14ac:dyDescent="0.3">
      <c r="D48" s="5" t="s">
        <v>97</v>
      </c>
      <c r="E48" s="1">
        <v>2821</v>
      </c>
      <c r="I48" s="5" t="s">
        <v>121</v>
      </c>
      <c r="J48" s="6">
        <v>213</v>
      </c>
    </row>
    <row r="49" spans="4:10" x14ac:dyDescent="0.3">
      <c r="D49" s="5" t="s">
        <v>51</v>
      </c>
      <c r="E49" s="1">
        <v>2708</v>
      </c>
      <c r="I49" s="5" t="s">
        <v>208</v>
      </c>
      <c r="J49" s="6">
        <v>211</v>
      </c>
    </row>
    <row r="50" spans="4:10" x14ac:dyDescent="0.3">
      <c r="D50" s="5" t="s">
        <v>119</v>
      </c>
      <c r="E50" s="1">
        <v>2674</v>
      </c>
      <c r="I50" s="5" t="s">
        <v>209</v>
      </c>
      <c r="J50" s="6">
        <v>209</v>
      </c>
    </row>
    <row r="51" spans="4:10" x14ac:dyDescent="0.3">
      <c r="D51" s="5" t="s">
        <v>57</v>
      </c>
      <c r="E51" s="1">
        <v>2581</v>
      </c>
      <c r="I51" s="5" t="s">
        <v>156</v>
      </c>
      <c r="J51" s="6">
        <v>207</v>
      </c>
    </row>
    <row r="52" spans="4:10" x14ac:dyDescent="0.3">
      <c r="D52" s="5" t="s">
        <v>66</v>
      </c>
      <c r="E52" s="1">
        <v>2439</v>
      </c>
      <c r="I52" s="5" t="s">
        <v>115</v>
      </c>
      <c r="J52" s="6">
        <v>192</v>
      </c>
    </row>
    <row r="53" spans="4:10" x14ac:dyDescent="0.3">
      <c r="D53" s="5" t="s">
        <v>154</v>
      </c>
      <c r="E53" s="1">
        <v>2313</v>
      </c>
      <c r="I53" s="5" t="s">
        <v>105</v>
      </c>
      <c r="J53" s="6">
        <v>186</v>
      </c>
    </row>
    <row r="54" spans="4:10" x14ac:dyDescent="0.3">
      <c r="D54" s="5" t="s">
        <v>212</v>
      </c>
      <c r="E54" s="1">
        <v>2299</v>
      </c>
      <c r="I54" s="5" t="s">
        <v>141</v>
      </c>
      <c r="J54" s="6">
        <v>184</v>
      </c>
    </row>
    <row r="55" spans="4:10" x14ac:dyDescent="0.3">
      <c r="D55" s="5" t="s">
        <v>214</v>
      </c>
      <c r="E55" s="1">
        <v>2294</v>
      </c>
      <c r="I55" s="5" t="s">
        <v>81</v>
      </c>
      <c r="J55" s="6">
        <v>174</v>
      </c>
    </row>
    <row r="56" spans="4:10" x14ac:dyDescent="0.3">
      <c r="D56" s="5" t="s">
        <v>94</v>
      </c>
      <c r="E56" s="1">
        <v>2270</v>
      </c>
      <c r="I56" s="5" t="s">
        <v>54</v>
      </c>
      <c r="J56" s="6">
        <v>158</v>
      </c>
    </row>
    <row r="57" spans="4:10" x14ac:dyDescent="0.3">
      <c r="D57" s="5" t="s">
        <v>191</v>
      </c>
      <c r="E57" s="1">
        <v>2174</v>
      </c>
      <c r="I57" s="5" t="s">
        <v>194</v>
      </c>
      <c r="J57" s="6">
        <v>154</v>
      </c>
    </row>
    <row r="58" spans="4:10" x14ac:dyDescent="0.3">
      <c r="D58" s="5" t="s">
        <v>159</v>
      </c>
      <c r="E58" s="1">
        <v>2148</v>
      </c>
      <c r="I58" s="5" t="s">
        <v>91</v>
      </c>
      <c r="J58" s="6">
        <v>153</v>
      </c>
    </row>
    <row r="59" spans="4:10" x14ac:dyDescent="0.3">
      <c r="D59" s="5" t="s">
        <v>184</v>
      </c>
      <c r="E59" s="1">
        <v>2119</v>
      </c>
      <c r="I59" s="5" t="s">
        <v>136</v>
      </c>
      <c r="J59" s="6">
        <v>150</v>
      </c>
    </row>
    <row r="60" spans="4:10" x14ac:dyDescent="0.3">
      <c r="D60" s="5" t="s">
        <v>183</v>
      </c>
      <c r="E60" s="1">
        <v>2055</v>
      </c>
      <c r="I60" s="5" t="s">
        <v>95</v>
      </c>
      <c r="J60" s="6">
        <v>141</v>
      </c>
    </row>
    <row r="61" spans="4:10" x14ac:dyDescent="0.3">
      <c r="D61" s="5" t="s">
        <v>104</v>
      </c>
      <c r="E61" s="1">
        <v>2034</v>
      </c>
      <c r="I61" s="5" t="s">
        <v>200</v>
      </c>
      <c r="J61" s="6">
        <v>135</v>
      </c>
    </row>
    <row r="62" spans="4:10" x14ac:dyDescent="0.3">
      <c r="D62" s="5" t="s">
        <v>211</v>
      </c>
      <c r="E62" s="1">
        <v>1862</v>
      </c>
      <c r="I62" s="5" t="s">
        <v>79</v>
      </c>
      <c r="J62" s="6">
        <v>123</v>
      </c>
    </row>
    <row r="63" spans="4:10" x14ac:dyDescent="0.3">
      <c r="D63" s="5" t="s">
        <v>53</v>
      </c>
      <c r="E63" s="1">
        <v>1813</v>
      </c>
      <c r="I63" s="5" t="s">
        <v>157</v>
      </c>
      <c r="J63" s="6">
        <v>105</v>
      </c>
    </row>
    <row r="64" spans="4:10" x14ac:dyDescent="0.3">
      <c r="D64" s="5" t="s">
        <v>164</v>
      </c>
      <c r="E64" s="1">
        <v>1775</v>
      </c>
      <c r="I64" s="5" t="s">
        <v>193</v>
      </c>
      <c r="J64" s="6">
        <v>101</v>
      </c>
    </row>
    <row r="65" spans="4:10" x14ac:dyDescent="0.3">
      <c r="D65" s="5" t="s">
        <v>102</v>
      </c>
      <c r="E65" s="1">
        <v>1764</v>
      </c>
      <c r="I65" s="5" t="s">
        <v>148</v>
      </c>
      <c r="J65" s="6">
        <v>100</v>
      </c>
    </row>
    <row r="66" spans="4:10" x14ac:dyDescent="0.3">
      <c r="D66" s="5" t="s">
        <v>213</v>
      </c>
      <c r="E66" s="1">
        <v>1751</v>
      </c>
      <c r="I66" s="5" t="s">
        <v>152</v>
      </c>
      <c r="J66" s="6">
        <v>94</v>
      </c>
    </row>
    <row r="67" spans="4:10" x14ac:dyDescent="0.3">
      <c r="D67" s="5" t="s">
        <v>177</v>
      </c>
      <c r="E67" s="1">
        <v>1695</v>
      </c>
      <c r="I67" s="5" t="s">
        <v>89</v>
      </c>
      <c r="J67" s="6">
        <v>91</v>
      </c>
    </row>
    <row r="68" spans="4:10" x14ac:dyDescent="0.3">
      <c r="D68" s="5" t="s">
        <v>135</v>
      </c>
      <c r="E68" s="1">
        <v>1683</v>
      </c>
      <c r="I68" s="5" t="s">
        <v>140</v>
      </c>
      <c r="J68" s="6">
        <v>87</v>
      </c>
    </row>
    <row r="69" spans="4:10" x14ac:dyDescent="0.3">
      <c r="D69" s="5" t="s">
        <v>62</v>
      </c>
      <c r="E69" s="1">
        <v>1551</v>
      </c>
      <c r="I69" s="5" t="s">
        <v>163</v>
      </c>
      <c r="J69" s="6">
        <v>87</v>
      </c>
    </row>
    <row r="70" spans="4:10" x14ac:dyDescent="0.3">
      <c r="D70" s="5" t="s">
        <v>124</v>
      </c>
      <c r="E70" s="1">
        <v>1532</v>
      </c>
      <c r="I70" s="5" t="s">
        <v>179</v>
      </c>
      <c r="J70" s="6">
        <v>83</v>
      </c>
    </row>
    <row r="71" spans="4:10" x14ac:dyDescent="0.3">
      <c r="D71" s="5" t="s">
        <v>64</v>
      </c>
      <c r="E71" s="1">
        <v>1441</v>
      </c>
      <c r="I71" s="5" t="s">
        <v>88</v>
      </c>
      <c r="J71" s="6">
        <v>77</v>
      </c>
    </row>
    <row r="72" spans="4:10" x14ac:dyDescent="0.3">
      <c r="D72" s="5" t="s">
        <v>38</v>
      </c>
      <c r="E72" s="1">
        <v>1396</v>
      </c>
      <c r="I72" s="5" t="s">
        <v>127</v>
      </c>
      <c r="J72" s="6">
        <v>68</v>
      </c>
    </row>
    <row r="73" spans="4:10" x14ac:dyDescent="0.3">
      <c r="D73" s="5" t="s">
        <v>77</v>
      </c>
      <c r="E73" s="1">
        <v>1363</v>
      </c>
      <c r="I73" s="5" t="s">
        <v>112</v>
      </c>
      <c r="J73" s="6">
        <v>66</v>
      </c>
    </row>
    <row r="74" spans="4:10" x14ac:dyDescent="0.3">
      <c r="D74" s="5" t="s">
        <v>111</v>
      </c>
      <c r="E74" s="1">
        <v>1329</v>
      </c>
      <c r="I74" s="5" t="s">
        <v>172</v>
      </c>
      <c r="J74" s="6">
        <v>52</v>
      </c>
    </row>
    <row r="75" spans="4:10" x14ac:dyDescent="0.3">
      <c r="D75" s="5" t="s">
        <v>123</v>
      </c>
      <c r="E75" s="1">
        <v>1225</v>
      </c>
      <c r="I75" s="5" t="s">
        <v>35</v>
      </c>
      <c r="J75" s="6">
        <v>50</v>
      </c>
    </row>
    <row r="76" spans="4:10" x14ac:dyDescent="0.3">
      <c r="D76" s="5" t="s">
        <v>52</v>
      </c>
      <c r="E76" s="1">
        <v>1123</v>
      </c>
      <c r="I76" s="5" t="s">
        <v>142</v>
      </c>
      <c r="J76" s="6">
        <v>44</v>
      </c>
    </row>
    <row r="77" spans="4:10" x14ac:dyDescent="0.3">
      <c r="D77" s="5" t="s">
        <v>180</v>
      </c>
      <c r="E77" s="1">
        <v>1115</v>
      </c>
      <c r="I77" s="5" t="s">
        <v>176</v>
      </c>
      <c r="J77" s="6">
        <v>36</v>
      </c>
    </row>
    <row r="78" spans="4:10" x14ac:dyDescent="0.3">
      <c r="D78" s="5" t="s">
        <v>80</v>
      </c>
      <c r="E78" s="1">
        <v>1077</v>
      </c>
      <c r="I78" s="5" t="s">
        <v>185</v>
      </c>
      <c r="J78" s="6">
        <v>36</v>
      </c>
    </row>
    <row r="79" spans="4:10" x14ac:dyDescent="0.3">
      <c r="D79" s="5" t="s">
        <v>151</v>
      </c>
      <c r="E79" s="1">
        <v>1069</v>
      </c>
      <c r="I79" s="5" t="s">
        <v>113</v>
      </c>
      <c r="J79" s="6">
        <v>25</v>
      </c>
    </row>
    <row r="80" spans="4:10" x14ac:dyDescent="0.3">
      <c r="D80" s="5" t="s">
        <v>188</v>
      </c>
      <c r="E80" s="1">
        <v>1022</v>
      </c>
      <c r="I80" s="5" t="s">
        <v>46</v>
      </c>
      <c r="J80" s="6">
        <v>24</v>
      </c>
    </row>
    <row r="81" spans="4:10" x14ac:dyDescent="0.3">
      <c r="D81" s="5" t="s">
        <v>216</v>
      </c>
      <c r="E81" s="1">
        <v>29710</v>
      </c>
      <c r="I81" s="5" t="s">
        <v>71</v>
      </c>
      <c r="J81" s="6">
        <v>24</v>
      </c>
    </row>
    <row r="82" spans="4:10" x14ac:dyDescent="0.3">
      <c r="D82" s="5" t="s">
        <v>217</v>
      </c>
      <c r="E82" s="1">
        <v>10750</v>
      </c>
      <c r="I82" s="5" t="s">
        <v>171</v>
      </c>
      <c r="J82" s="6">
        <v>22</v>
      </c>
    </row>
    <row r="83" spans="4:10" x14ac:dyDescent="0.3">
      <c r="D83" s="5" t="s">
        <v>3</v>
      </c>
      <c r="E83" s="1">
        <f>SUM(E1:E82)</f>
        <v>1288276</v>
      </c>
      <c r="I83" s="5" t="s">
        <v>170</v>
      </c>
      <c r="J83" s="6">
        <v>18</v>
      </c>
    </row>
    <row r="84" spans="4:10" x14ac:dyDescent="0.3">
      <c r="I84" s="5" t="s">
        <v>187</v>
      </c>
      <c r="J84" s="6">
        <v>16</v>
      </c>
    </row>
    <row r="85" spans="4:10" x14ac:dyDescent="0.3">
      <c r="I85" s="5" t="s">
        <v>205</v>
      </c>
      <c r="J85" s="6">
        <v>16</v>
      </c>
    </row>
    <row r="86" spans="4:10" x14ac:dyDescent="0.3">
      <c r="I86" s="5" t="s">
        <v>139</v>
      </c>
      <c r="J86" s="6">
        <v>15</v>
      </c>
    </row>
    <row r="87" spans="4:10" x14ac:dyDescent="0.3">
      <c r="I87" s="5" t="s">
        <v>48</v>
      </c>
      <c r="J87" s="6">
        <v>14</v>
      </c>
    </row>
    <row r="88" spans="4:10" x14ac:dyDescent="0.3">
      <c r="I88" s="5" t="s">
        <v>58</v>
      </c>
      <c r="J88" s="6">
        <v>14</v>
      </c>
    </row>
    <row r="89" spans="4:10" x14ac:dyDescent="0.3">
      <c r="I89" s="5" t="s">
        <v>153</v>
      </c>
      <c r="J89" s="6">
        <v>13</v>
      </c>
    </row>
    <row r="90" spans="4:10" x14ac:dyDescent="0.3">
      <c r="I90" s="5" t="s">
        <v>39</v>
      </c>
      <c r="J90" s="6">
        <v>12</v>
      </c>
    </row>
    <row r="91" spans="4:10" x14ac:dyDescent="0.3">
      <c r="I91" s="5" t="s">
        <v>75</v>
      </c>
      <c r="J91" s="6">
        <v>12</v>
      </c>
    </row>
    <row r="92" spans="4:10" x14ac:dyDescent="0.3">
      <c r="I92" s="5" t="s">
        <v>122</v>
      </c>
      <c r="J92" s="6">
        <v>10</v>
      </c>
    </row>
    <row r="93" spans="4:10" x14ac:dyDescent="0.3">
      <c r="I93" s="5" t="s">
        <v>166</v>
      </c>
      <c r="J93" s="6">
        <v>10</v>
      </c>
    </row>
    <row r="94" spans="4:10" x14ac:dyDescent="0.3">
      <c r="I94" s="5" t="s">
        <v>37</v>
      </c>
      <c r="J94" s="6">
        <v>8</v>
      </c>
    </row>
    <row r="95" spans="4:10" x14ac:dyDescent="0.3">
      <c r="I95" s="5" t="s">
        <v>40</v>
      </c>
      <c r="J95" s="6">
        <v>8</v>
      </c>
    </row>
    <row r="96" spans="4:10" x14ac:dyDescent="0.3">
      <c r="I96" s="5" t="s">
        <v>117</v>
      </c>
      <c r="J96" s="6">
        <v>8</v>
      </c>
    </row>
    <row r="97" spans="9:10" x14ac:dyDescent="0.3">
      <c r="I97" s="5" t="s">
        <v>36</v>
      </c>
      <c r="J97" s="6">
        <v>6</v>
      </c>
    </row>
    <row r="98" spans="9:10" x14ac:dyDescent="0.3">
      <c r="I98" s="5" t="s">
        <v>83</v>
      </c>
      <c r="J98" s="6">
        <v>6</v>
      </c>
    </row>
    <row r="99" spans="9:10" x14ac:dyDescent="0.3">
      <c r="I99" s="5" t="s">
        <v>128</v>
      </c>
      <c r="J99" s="6">
        <v>6</v>
      </c>
    </row>
    <row r="100" spans="9:10" x14ac:dyDescent="0.3">
      <c r="I100" s="5" t="s">
        <v>30</v>
      </c>
      <c r="J100" s="6">
        <v>4</v>
      </c>
    </row>
    <row r="101" spans="9:10" x14ac:dyDescent="0.3">
      <c r="I101" s="5" t="s">
        <v>169</v>
      </c>
      <c r="J101" s="6">
        <v>4</v>
      </c>
    </row>
    <row r="102" spans="9:10" x14ac:dyDescent="0.3">
      <c r="I102" s="5" t="s">
        <v>192</v>
      </c>
      <c r="J102" s="6">
        <v>4</v>
      </c>
    </row>
    <row r="103" spans="9:10" x14ac:dyDescent="0.3">
      <c r="I103" s="5" t="s">
        <v>201</v>
      </c>
      <c r="J103" s="6">
        <v>4</v>
      </c>
    </row>
    <row r="104" spans="9:10" x14ac:dyDescent="0.3">
      <c r="I104" s="5" t="s">
        <v>202</v>
      </c>
      <c r="J104" s="6">
        <v>4</v>
      </c>
    </row>
    <row r="105" spans="9:10" x14ac:dyDescent="0.3">
      <c r="I105" s="5" t="s">
        <v>203</v>
      </c>
      <c r="J105" s="6">
        <v>4</v>
      </c>
    </row>
    <row r="106" spans="9:10" x14ac:dyDescent="0.3">
      <c r="I106" s="5" t="s">
        <v>43</v>
      </c>
      <c r="J106" s="6">
        <v>2</v>
      </c>
    </row>
    <row r="107" spans="9:10" x14ac:dyDescent="0.3">
      <c r="I107" s="5" t="s">
        <v>137</v>
      </c>
      <c r="J107" s="6">
        <v>2</v>
      </c>
    </row>
    <row r="108" spans="9:10" x14ac:dyDescent="0.3">
      <c r="I108" s="5" t="s">
        <v>167</v>
      </c>
      <c r="J108" s="6">
        <v>2</v>
      </c>
    </row>
    <row r="109" spans="9:10" x14ac:dyDescent="0.3">
      <c r="I109" s="5" t="s">
        <v>168</v>
      </c>
      <c r="J109" s="6">
        <v>2</v>
      </c>
    </row>
    <row r="110" spans="9:10" x14ac:dyDescent="0.3">
      <c r="I110" s="5" t="s">
        <v>198</v>
      </c>
      <c r="J110" s="6">
        <v>2</v>
      </c>
    </row>
    <row r="111" spans="9:10" x14ac:dyDescent="0.3">
      <c r="J111">
        <f>SUM(J1:J110)</f>
        <v>29710</v>
      </c>
    </row>
    <row r="192" spans="1:2" x14ac:dyDescent="0.3">
      <c r="A192" s="10"/>
      <c r="B192" s="11"/>
    </row>
  </sheetData>
  <sortState xmlns:xlrd2="http://schemas.microsoft.com/office/spreadsheetml/2017/richdata2" ref="A1:B192">
    <sortCondition descending="1" ref="B1:B192"/>
  </sortState>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28"/>
  <sheetViews>
    <sheetView workbookViewId="0">
      <selection activeCell="I1" sqref="I1:J17"/>
    </sheetView>
  </sheetViews>
  <sheetFormatPr defaultRowHeight="14.4" x14ac:dyDescent="0.3"/>
  <cols>
    <col min="1" max="1" width="25.109375" customWidth="1"/>
    <col min="4" max="4" width="28" customWidth="1"/>
    <col min="5" max="6" width="12.44140625" bestFit="1" customWidth="1"/>
    <col min="9" max="9" width="27" customWidth="1"/>
  </cols>
  <sheetData>
    <row r="1" spans="1:10" x14ac:dyDescent="0.3">
      <c r="A1" s="5" t="s">
        <v>4</v>
      </c>
      <c r="E1">
        <v>2007</v>
      </c>
      <c r="F1">
        <v>2016</v>
      </c>
      <c r="G1" t="s">
        <v>22</v>
      </c>
      <c r="I1" t="s">
        <v>25</v>
      </c>
      <c r="J1" t="s">
        <v>26</v>
      </c>
    </row>
    <row r="2" spans="1:10" x14ac:dyDescent="0.3">
      <c r="A2" s="5" t="s">
        <v>5</v>
      </c>
      <c r="D2" s="5" t="s">
        <v>11</v>
      </c>
      <c r="E2" s="1">
        <v>166151</v>
      </c>
      <c r="F2" s="1">
        <v>207110</v>
      </c>
      <c r="G2" s="4">
        <f>(F2-E2)/E2</f>
        <v>0.24651672274015804</v>
      </c>
      <c r="I2" s="5" t="s">
        <v>1</v>
      </c>
      <c r="J2" s="9">
        <v>-1.9361339793950227E-2</v>
      </c>
    </row>
    <row r="3" spans="1:10" x14ac:dyDescent="0.3">
      <c r="A3" s="5" t="s">
        <v>7</v>
      </c>
      <c r="D3" s="5" t="s">
        <v>7</v>
      </c>
      <c r="E3" s="1">
        <v>68861</v>
      </c>
      <c r="F3" s="1">
        <v>77302</v>
      </c>
      <c r="G3" s="4">
        <f t="shared" ref="G3:G18" si="0">(F3-E3)/E3</f>
        <v>0.12258027039979089</v>
      </c>
      <c r="I3" s="5" t="s">
        <v>15</v>
      </c>
      <c r="J3" s="9">
        <v>6.0901299049149593E-2</v>
      </c>
    </row>
    <row r="4" spans="1:10" x14ac:dyDescent="0.3">
      <c r="A4" s="5" t="s">
        <v>8</v>
      </c>
      <c r="D4" s="5" t="s">
        <v>15</v>
      </c>
      <c r="E4" s="1">
        <v>29868</v>
      </c>
      <c r="F4" s="1">
        <v>31687</v>
      </c>
      <c r="G4" s="4">
        <f t="shared" si="0"/>
        <v>6.0901299049149593E-2</v>
      </c>
      <c r="I4" s="5" t="s">
        <v>7</v>
      </c>
      <c r="J4" s="9">
        <v>0.12258027039979089</v>
      </c>
    </row>
    <row r="5" spans="1:10" x14ac:dyDescent="0.3">
      <c r="A5" s="5" t="s">
        <v>9</v>
      </c>
      <c r="D5" s="5" t="s">
        <v>17</v>
      </c>
      <c r="E5" s="1">
        <v>93887</v>
      </c>
      <c r="F5" s="1">
        <v>122267</v>
      </c>
      <c r="G5" s="4">
        <f t="shared" si="0"/>
        <v>0.30227827068710256</v>
      </c>
      <c r="I5" s="5" t="s">
        <v>13</v>
      </c>
      <c r="J5" s="9">
        <v>0.21140966674735737</v>
      </c>
    </row>
    <row r="6" spans="1:10" x14ac:dyDescent="0.3">
      <c r="A6" s="5" t="s">
        <v>10</v>
      </c>
      <c r="D6" s="5" t="s">
        <v>8</v>
      </c>
      <c r="E6" s="1">
        <v>36984</v>
      </c>
      <c r="F6" s="1">
        <v>125338</v>
      </c>
      <c r="G6" s="4">
        <f t="shared" si="0"/>
        <v>2.3889790179537096</v>
      </c>
      <c r="I6" s="5" t="s">
        <v>11</v>
      </c>
      <c r="J6" s="9">
        <v>0.24651672274015804</v>
      </c>
    </row>
    <row r="7" spans="1:10" x14ac:dyDescent="0.3">
      <c r="A7" s="5" t="s">
        <v>11</v>
      </c>
      <c r="D7" s="5" t="s">
        <v>9</v>
      </c>
      <c r="E7" s="1">
        <v>63225</v>
      </c>
      <c r="F7" s="1">
        <v>99065</v>
      </c>
      <c r="G7" s="4">
        <f t="shared" si="0"/>
        <v>0.56686437327006722</v>
      </c>
      <c r="I7" s="5" t="s">
        <v>17</v>
      </c>
      <c r="J7" s="9">
        <v>0.30227827068710256</v>
      </c>
    </row>
    <row r="8" spans="1:10" x14ac:dyDescent="0.3">
      <c r="A8" s="5" t="s">
        <v>12</v>
      </c>
      <c r="D8" s="5" t="s">
        <v>13</v>
      </c>
      <c r="E8" s="1">
        <v>12393</v>
      </c>
      <c r="F8" s="1">
        <v>15013</v>
      </c>
      <c r="G8" s="4">
        <f t="shared" si="0"/>
        <v>0.21140966674735737</v>
      </c>
      <c r="I8" s="5" t="s">
        <v>14</v>
      </c>
      <c r="J8" s="9">
        <v>0.32060297404598853</v>
      </c>
    </row>
    <row r="9" spans="1:10" x14ac:dyDescent="0.3">
      <c r="A9" s="5" t="s">
        <v>13</v>
      </c>
      <c r="D9" s="5" t="s">
        <v>14</v>
      </c>
      <c r="E9" s="1">
        <v>97981</v>
      </c>
      <c r="F9" s="1">
        <v>129394</v>
      </c>
      <c r="G9" s="4">
        <f t="shared" si="0"/>
        <v>0.32060297404598853</v>
      </c>
      <c r="I9" s="5" t="s">
        <v>9</v>
      </c>
      <c r="J9" s="9">
        <v>0.56686437327006722</v>
      </c>
    </row>
    <row r="10" spans="1:10" x14ac:dyDescent="0.3">
      <c r="A10" s="5" t="s">
        <v>14</v>
      </c>
      <c r="D10" s="5" t="s">
        <v>10</v>
      </c>
      <c r="E10" s="1">
        <v>128907</v>
      </c>
      <c r="F10" s="1">
        <v>204102</v>
      </c>
      <c r="G10" s="4">
        <f t="shared" si="0"/>
        <v>0.58332751518536619</v>
      </c>
      <c r="I10" s="5" t="s">
        <v>10</v>
      </c>
      <c r="J10" s="9">
        <v>0.58332751518536619</v>
      </c>
    </row>
    <row r="11" spans="1:10" x14ac:dyDescent="0.3">
      <c r="A11" s="5" t="s">
        <v>15</v>
      </c>
      <c r="D11" s="5" t="s">
        <v>16</v>
      </c>
      <c r="E11" s="1">
        <v>16458</v>
      </c>
      <c r="F11" s="1">
        <v>30416</v>
      </c>
      <c r="G11" s="4">
        <f t="shared" si="0"/>
        <v>0.84809818933041681</v>
      </c>
      <c r="I11" s="5" t="s">
        <v>16</v>
      </c>
      <c r="J11" s="9">
        <v>0.84809818933041681</v>
      </c>
    </row>
    <row r="12" spans="1:10" x14ac:dyDescent="0.3">
      <c r="A12" s="5" t="s">
        <v>16</v>
      </c>
      <c r="D12" s="5" t="s">
        <v>4</v>
      </c>
      <c r="E12" s="1">
        <v>50471</v>
      </c>
      <c r="F12" s="1">
        <v>102862</v>
      </c>
      <c r="G12" s="4">
        <f t="shared" si="0"/>
        <v>1.0380416476788652</v>
      </c>
      <c r="I12" s="5" t="s">
        <v>5</v>
      </c>
      <c r="J12" s="9">
        <v>0.94488730272491916</v>
      </c>
    </row>
    <row r="13" spans="1:10" x14ac:dyDescent="0.3">
      <c r="A13" s="5" t="s">
        <v>17</v>
      </c>
      <c r="D13" s="5" t="s">
        <v>5</v>
      </c>
      <c r="E13" s="1">
        <v>68369</v>
      </c>
      <c r="F13" s="1">
        <v>132970</v>
      </c>
      <c r="G13" s="4">
        <f t="shared" si="0"/>
        <v>0.94488730272491916</v>
      </c>
      <c r="I13" s="5" t="s">
        <v>4</v>
      </c>
      <c r="J13" s="9">
        <v>1.0380416476788652</v>
      </c>
    </row>
    <row r="14" spans="1:10" x14ac:dyDescent="0.3">
      <c r="B14">
        <f>SUM(B1:B13)</f>
        <v>0</v>
      </c>
      <c r="D14" s="5" t="s">
        <v>12</v>
      </c>
      <c r="E14" s="1">
        <v>7107</v>
      </c>
      <c r="F14" s="1">
        <v>10750</v>
      </c>
      <c r="G14" s="4">
        <f t="shared" si="0"/>
        <v>0.51259321795412971</v>
      </c>
      <c r="I14" s="5" t="s">
        <v>8</v>
      </c>
      <c r="J14" s="9">
        <v>2.3889790179537096</v>
      </c>
    </row>
    <row r="15" spans="1:10" x14ac:dyDescent="0.3">
      <c r="A15" s="5" t="s">
        <v>4</v>
      </c>
      <c r="D15" s="5" t="s">
        <v>21</v>
      </c>
      <c r="E15" s="1">
        <f>SUM(E2:E14)</f>
        <v>840662</v>
      </c>
      <c r="F15" s="1">
        <f>SUM(F2:F14)</f>
        <v>1288276</v>
      </c>
      <c r="G15" s="4">
        <f t="shared" si="0"/>
        <v>0.53245418491617325</v>
      </c>
    </row>
    <row r="16" spans="1:10" x14ac:dyDescent="0.3">
      <c r="A16" s="5" t="s">
        <v>5</v>
      </c>
      <c r="E16" s="1"/>
      <c r="F16" s="1"/>
      <c r="G16" s="4"/>
      <c r="I16" s="5" t="s">
        <v>23</v>
      </c>
      <c r="J16" s="9">
        <v>0.53245418491617325</v>
      </c>
    </row>
    <row r="17" spans="1:10" x14ac:dyDescent="0.3">
      <c r="A17" s="5" t="s">
        <v>6</v>
      </c>
      <c r="B17" s="6">
        <v>5314250</v>
      </c>
      <c r="D17" s="5" t="s">
        <v>19</v>
      </c>
      <c r="E17" s="1">
        <v>5314250</v>
      </c>
      <c r="F17" s="1">
        <v>5211359</v>
      </c>
      <c r="G17" s="4">
        <f t="shared" si="0"/>
        <v>-1.9361339793950227E-2</v>
      </c>
      <c r="I17" s="5" t="s">
        <v>24</v>
      </c>
      <c r="J17" s="9">
        <v>5.6007786951300036E-2</v>
      </c>
    </row>
    <row r="18" spans="1:10" x14ac:dyDescent="0.3">
      <c r="A18" s="5" t="s">
        <v>7</v>
      </c>
      <c r="D18" s="5" t="s">
        <v>20</v>
      </c>
      <c r="E18" s="1">
        <v>6154912</v>
      </c>
      <c r="F18" s="1">
        <v>6499635</v>
      </c>
      <c r="G18" s="4">
        <f t="shared" si="0"/>
        <v>5.6007786951300036E-2</v>
      </c>
    </row>
    <row r="19" spans="1:10" x14ac:dyDescent="0.3">
      <c r="A19" s="5" t="s">
        <v>8</v>
      </c>
    </row>
    <row r="20" spans="1:10" x14ac:dyDescent="0.3">
      <c r="A20" s="5" t="s">
        <v>9</v>
      </c>
    </row>
    <row r="21" spans="1:10" x14ac:dyDescent="0.3">
      <c r="A21" s="5" t="s">
        <v>10</v>
      </c>
    </row>
    <row r="22" spans="1:10" x14ac:dyDescent="0.3">
      <c r="A22" s="5" t="s">
        <v>11</v>
      </c>
    </row>
    <row r="23" spans="1:10" x14ac:dyDescent="0.3">
      <c r="A23" s="5" t="s">
        <v>12</v>
      </c>
    </row>
    <row r="24" spans="1:10" x14ac:dyDescent="0.3">
      <c r="A24" s="5" t="s">
        <v>13</v>
      </c>
    </row>
    <row r="25" spans="1:10" x14ac:dyDescent="0.3">
      <c r="A25" s="5" t="s">
        <v>14</v>
      </c>
    </row>
    <row r="26" spans="1:10" x14ac:dyDescent="0.3">
      <c r="A26" s="5" t="s">
        <v>15</v>
      </c>
    </row>
    <row r="27" spans="1:10" x14ac:dyDescent="0.3">
      <c r="A27" s="5" t="s">
        <v>16</v>
      </c>
    </row>
    <row r="28" spans="1:10" x14ac:dyDescent="0.3">
      <c r="A28" s="5" t="s">
        <v>17</v>
      </c>
    </row>
  </sheetData>
  <sortState xmlns:xlrd2="http://schemas.microsoft.com/office/spreadsheetml/2017/richdata2" ref="I2:J14">
    <sortCondition ref="J2:J14"/>
  </sortState>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RowHeight="14.4"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
  <sheetViews>
    <sheetView showGridLines="0" zoomScaleNormal="100" workbookViewId="0">
      <selection activeCell="C11" sqref="C11"/>
    </sheetView>
  </sheetViews>
  <sheetFormatPr defaultColWidth="8.88671875" defaultRowHeight="14.4" x14ac:dyDescent="0.3"/>
  <cols>
    <col min="1" max="1" width="27.109375" style="34" customWidth="1"/>
    <col min="2" max="3" width="15" style="34" customWidth="1"/>
    <col min="4" max="4" width="3.5546875" style="34" customWidth="1"/>
    <col min="5" max="16" width="8.88671875" style="34"/>
    <col min="17" max="17" width="8.88671875" style="34" customWidth="1"/>
    <col min="18" max="18" width="8.88671875" style="34"/>
    <col min="19" max="19" width="8.88671875" style="34" customWidth="1"/>
    <col min="20" max="16384" width="8.88671875" style="34"/>
  </cols>
  <sheetData>
    <row r="1" spans="1:19" ht="39" customHeight="1" x14ac:dyDescent="0.3">
      <c r="A1" s="158" t="s">
        <v>461</v>
      </c>
      <c r="B1" s="158"/>
      <c r="C1" s="158"/>
      <c r="D1" s="158"/>
      <c r="E1" s="158"/>
      <c r="F1" s="158"/>
      <c r="G1" s="158"/>
      <c r="H1" s="158"/>
      <c r="I1" s="158"/>
      <c r="J1" s="158"/>
      <c r="K1" s="158"/>
      <c r="L1" s="158"/>
      <c r="M1" s="158"/>
      <c r="N1" s="158"/>
      <c r="O1" s="158"/>
      <c r="P1" s="158"/>
      <c r="Q1" s="158"/>
      <c r="R1" s="45"/>
      <c r="S1" s="45"/>
    </row>
    <row r="2" spans="1:19" ht="21.6" customHeight="1" x14ac:dyDescent="0.3">
      <c r="A2" s="81"/>
      <c r="B2" s="81"/>
      <c r="C2" s="81"/>
      <c r="D2" s="81"/>
      <c r="E2" s="81"/>
      <c r="F2" s="81"/>
      <c r="G2" s="163">
        <v>2013</v>
      </c>
      <c r="H2" s="163"/>
      <c r="I2" s="81"/>
      <c r="J2" s="81"/>
      <c r="K2" s="81"/>
      <c r="L2" s="81"/>
      <c r="M2" s="81"/>
      <c r="N2" s="81">
        <v>2023</v>
      </c>
      <c r="O2" s="81"/>
      <c r="P2" s="81"/>
      <c r="Q2" s="81"/>
      <c r="R2" s="45"/>
      <c r="S2" s="45"/>
    </row>
    <row r="3" spans="1:19" x14ac:dyDescent="0.3">
      <c r="A3" s="46" t="s">
        <v>0</v>
      </c>
      <c r="B3" s="72">
        <v>2013</v>
      </c>
      <c r="C3" s="72">
        <v>2023</v>
      </c>
      <c r="D3" s="37"/>
    </row>
    <row r="4" spans="1:19" x14ac:dyDescent="0.3">
      <c r="A4" s="43" t="s">
        <v>1</v>
      </c>
      <c r="B4" s="108">
        <v>5237406</v>
      </c>
      <c r="C4" s="74">
        <v>5026966</v>
      </c>
      <c r="D4" s="39"/>
    </row>
    <row r="5" spans="1:19" x14ac:dyDescent="0.3">
      <c r="A5" s="43" t="s">
        <v>350</v>
      </c>
      <c r="B5" s="31">
        <v>1164206</v>
      </c>
      <c r="C5" s="74">
        <v>1765005</v>
      </c>
      <c r="D5" s="39"/>
    </row>
    <row r="6" spans="1:19" x14ac:dyDescent="0.3">
      <c r="A6" s="46" t="s">
        <v>3</v>
      </c>
      <c r="B6" s="78">
        <f>SUM(B4:B5)</f>
        <v>6401612</v>
      </c>
      <c r="C6" s="78">
        <f>SUM(C4:C5)</f>
        <v>6791971</v>
      </c>
      <c r="D6" s="38"/>
    </row>
    <row r="7" spans="1:19" x14ac:dyDescent="0.3">
      <c r="C7" s="35"/>
      <c r="D7" s="35"/>
    </row>
    <row r="8" spans="1:19" x14ac:dyDescent="0.3">
      <c r="A8" s="159" t="s">
        <v>347</v>
      </c>
      <c r="B8" s="159"/>
      <c r="C8" s="71"/>
      <c r="D8" s="35"/>
    </row>
    <row r="9" spans="1:19" x14ac:dyDescent="0.3">
      <c r="A9" s="162" t="s">
        <v>339</v>
      </c>
      <c r="B9" s="162"/>
      <c r="C9" s="79">
        <f>(C6-B6)/B6</f>
        <v>6.0978234857095366E-2</v>
      </c>
      <c r="D9" s="3"/>
    </row>
    <row r="10" spans="1:19" x14ac:dyDescent="0.3">
      <c r="A10" s="162" t="s">
        <v>340</v>
      </c>
      <c r="B10" s="162"/>
      <c r="C10" s="80">
        <f>(C5-B5)/B5</f>
        <v>0.51605901361099327</v>
      </c>
      <c r="D10" s="4"/>
    </row>
    <row r="11" spans="1:19" x14ac:dyDescent="0.3">
      <c r="A11" s="162" t="s">
        <v>341</v>
      </c>
      <c r="B11" s="162"/>
      <c r="C11" s="79">
        <f>(C4-B4)/B4</f>
        <v>-4.0180196074163434E-2</v>
      </c>
      <c r="D11" s="4"/>
    </row>
    <row r="12" spans="1:19" ht="14.4" customHeight="1" x14ac:dyDescent="0.3">
      <c r="A12" s="89"/>
      <c r="B12" s="89"/>
      <c r="C12" s="89"/>
      <c r="D12" s="36"/>
    </row>
    <row r="13" spans="1:19" ht="68.400000000000006" customHeight="1" x14ac:dyDescent="0.3">
      <c r="A13" s="160" t="s">
        <v>351</v>
      </c>
      <c r="B13" s="160"/>
      <c r="C13" s="160"/>
      <c r="D13" s="61"/>
      <c r="E13" s="61"/>
      <c r="F13" s="61"/>
      <c r="G13" s="61"/>
      <c r="H13" s="61"/>
      <c r="I13" s="61"/>
      <c r="J13" s="61"/>
      <c r="K13" s="61"/>
    </row>
    <row r="14" spans="1:19" ht="37.200000000000003" customHeight="1" x14ac:dyDescent="0.3">
      <c r="A14" s="161" t="s">
        <v>363</v>
      </c>
      <c r="B14" s="161"/>
      <c r="C14" s="161"/>
    </row>
    <row r="15" spans="1:19" ht="14.4" customHeight="1" x14ac:dyDescent="0.3">
      <c r="A15" s="157" t="s">
        <v>368</v>
      </c>
      <c r="B15" s="157"/>
      <c r="C15" s="157"/>
    </row>
  </sheetData>
  <sheetProtection formatRows="0" selectLockedCells="1"/>
  <mergeCells count="9">
    <mergeCell ref="A15:C15"/>
    <mergeCell ref="A1:Q1"/>
    <mergeCell ref="A8:B8"/>
    <mergeCell ref="A13:C13"/>
    <mergeCell ref="A14:C14"/>
    <mergeCell ref="A9:B9"/>
    <mergeCell ref="A10:B10"/>
    <mergeCell ref="A11:B11"/>
    <mergeCell ref="G2:H2"/>
  </mergeCells>
  <hyperlinks>
    <hyperlink ref="A15:C15" r:id="rId1" display="Trage manier: ga naar provincies.incijfers.be" xr:uid="{00000000-0004-0000-0100-000001000000}"/>
  </hyperlinks>
  <pageMargins left="0.7" right="0.7" top="0.75" bottom="0.75" header="0.3" footer="0.3"/>
  <pageSetup paperSize="9" scale="45"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7"/>
  <sheetViews>
    <sheetView showGridLines="0" zoomScaleNormal="100" workbookViewId="0">
      <selection activeCell="C8" sqref="C8"/>
    </sheetView>
  </sheetViews>
  <sheetFormatPr defaultRowHeight="14.4" x14ac:dyDescent="0.3"/>
  <cols>
    <col min="1" max="1" width="39.109375" customWidth="1"/>
    <col min="2" max="2" width="10.88671875" customWidth="1"/>
    <col min="3" max="3" width="12.77734375" customWidth="1"/>
    <col min="4" max="4" width="10.77734375" customWidth="1"/>
  </cols>
  <sheetData>
    <row r="1" spans="1:19" ht="39" customHeight="1" x14ac:dyDescent="0.3">
      <c r="A1" s="158" t="s">
        <v>462</v>
      </c>
      <c r="B1" s="158"/>
      <c r="C1" s="158"/>
      <c r="D1" s="158"/>
      <c r="E1" s="158"/>
      <c r="F1" s="158"/>
      <c r="G1" s="158"/>
      <c r="H1" s="158"/>
      <c r="I1" s="158"/>
      <c r="J1" s="158"/>
      <c r="K1" s="158"/>
      <c r="L1" s="158"/>
      <c r="M1" s="158"/>
      <c r="N1" s="40"/>
      <c r="O1" s="40"/>
      <c r="P1" s="40"/>
      <c r="Q1" s="40"/>
      <c r="R1" s="40"/>
      <c r="S1" s="40"/>
    </row>
    <row r="2" spans="1:19" x14ac:dyDescent="0.3">
      <c r="A2" s="72" t="s">
        <v>391</v>
      </c>
      <c r="B2" s="46" t="s">
        <v>18</v>
      </c>
      <c r="D2" s="113" t="s">
        <v>392</v>
      </c>
      <c r="E2" s="6"/>
    </row>
    <row r="3" spans="1:19" x14ac:dyDescent="0.3">
      <c r="A3" s="42" t="s">
        <v>374</v>
      </c>
      <c r="B3" s="103">
        <v>237532</v>
      </c>
      <c r="D3" s="114">
        <f>B3/B$16</f>
        <v>0.1345786555845451</v>
      </c>
      <c r="E3" s="6"/>
    </row>
    <row r="4" spans="1:19" x14ac:dyDescent="0.3">
      <c r="A4" s="42" t="s">
        <v>375</v>
      </c>
      <c r="B4" s="103">
        <v>55844</v>
      </c>
      <c r="D4" s="114">
        <f t="shared" ref="D4:D15" si="0">B4/B$16</f>
        <v>3.1639570426146103E-2</v>
      </c>
      <c r="E4" s="6"/>
    </row>
    <row r="5" spans="1:19" x14ac:dyDescent="0.3">
      <c r="A5" s="42" t="s">
        <v>377</v>
      </c>
      <c r="B5" s="103">
        <v>152087</v>
      </c>
      <c r="D5" s="114">
        <f>B6/B$16</f>
        <v>2.3049793060076318E-2</v>
      </c>
      <c r="E5" s="6"/>
    </row>
    <row r="6" spans="1:19" x14ac:dyDescent="0.3">
      <c r="A6" s="42" t="s">
        <v>376</v>
      </c>
      <c r="B6" s="103">
        <v>40683</v>
      </c>
      <c r="C6" s="95" t="s">
        <v>389</v>
      </c>
      <c r="D6" s="114">
        <f>B5/B$16</f>
        <v>8.6168027852612322E-2</v>
      </c>
      <c r="E6" s="6"/>
    </row>
    <row r="7" spans="1:19" x14ac:dyDescent="0.3">
      <c r="A7" s="42" t="s">
        <v>378</v>
      </c>
      <c r="B7" s="103">
        <v>208505</v>
      </c>
      <c r="C7" s="2">
        <f>SUM(B3:B7)</f>
        <v>694651</v>
      </c>
      <c r="D7" s="114">
        <f t="shared" si="0"/>
        <v>0.11813280982206849</v>
      </c>
      <c r="E7" s="6"/>
    </row>
    <row r="8" spans="1:19" x14ac:dyDescent="0.3">
      <c r="A8" s="42" t="s">
        <v>379</v>
      </c>
      <c r="B8" s="103">
        <v>157449</v>
      </c>
      <c r="C8" s="4">
        <f>C7/B$16</f>
        <v>0.39356885674544834</v>
      </c>
      <c r="D8" s="114">
        <f t="shared" si="0"/>
        <v>8.9205979586460094E-2</v>
      </c>
      <c r="E8" s="6"/>
    </row>
    <row r="9" spans="1:19" x14ac:dyDescent="0.3">
      <c r="A9" s="42" t="s">
        <v>381</v>
      </c>
      <c r="B9" s="103">
        <v>52754</v>
      </c>
      <c r="D9" s="114">
        <f>B11/B$16</f>
        <v>8.9161787077090437E-2</v>
      </c>
      <c r="E9" s="6"/>
    </row>
    <row r="10" spans="1:19" x14ac:dyDescent="0.3">
      <c r="A10" s="42" t="s">
        <v>380</v>
      </c>
      <c r="B10" s="103">
        <v>270915</v>
      </c>
      <c r="D10" s="114">
        <f t="shared" si="0"/>
        <v>0.15349248302412741</v>
      </c>
      <c r="E10" s="6"/>
    </row>
    <row r="11" spans="1:19" x14ac:dyDescent="0.3">
      <c r="A11" s="42" t="s">
        <v>14</v>
      </c>
      <c r="B11" s="103">
        <v>157371</v>
      </c>
      <c r="D11" s="114">
        <f>B9/B$16</f>
        <v>2.9888867170347961E-2</v>
      </c>
      <c r="E11" s="6"/>
    </row>
    <row r="12" spans="1:19" x14ac:dyDescent="0.3">
      <c r="A12" s="42" t="s">
        <v>382</v>
      </c>
      <c r="B12" s="103">
        <v>155955</v>
      </c>
      <c r="D12" s="114">
        <f t="shared" si="0"/>
        <v>8.8359523060841189E-2</v>
      </c>
      <c r="E12" s="6"/>
    </row>
    <row r="13" spans="1:19" x14ac:dyDescent="0.3">
      <c r="A13" s="42" t="s">
        <v>383</v>
      </c>
      <c r="B13" s="103">
        <v>211593</v>
      </c>
      <c r="D13" s="114">
        <f t="shared" si="0"/>
        <v>0.11988237993660075</v>
      </c>
      <c r="E13" s="6"/>
    </row>
    <row r="14" spans="1:19" x14ac:dyDescent="0.3">
      <c r="A14" s="42" t="s">
        <v>384</v>
      </c>
      <c r="B14" s="103">
        <v>42769</v>
      </c>
      <c r="C14" s="95" t="s">
        <v>390</v>
      </c>
      <c r="D14" s="114">
        <f t="shared" si="0"/>
        <v>2.42316594003983E-2</v>
      </c>
      <c r="E14" s="6"/>
    </row>
    <row r="15" spans="1:19" x14ac:dyDescent="0.3">
      <c r="A15" s="42" t="s">
        <v>372</v>
      </c>
      <c r="B15" s="103">
        <v>21548</v>
      </c>
      <c r="C15" s="2">
        <f>SUM(B8:B15)</f>
        <v>1070354</v>
      </c>
      <c r="D15" s="114">
        <f t="shared" si="0"/>
        <v>1.2208463998685555E-2</v>
      </c>
    </row>
    <row r="16" spans="1:19" x14ac:dyDescent="0.3">
      <c r="A16" s="47" t="s">
        <v>3</v>
      </c>
      <c r="B16" s="78">
        <f>SUM(B3:B15)</f>
        <v>1765005</v>
      </c>
      <c r="C16" s="4">
        <f>C15/B16</f>
        <v>0.60643114325455172</v>
      </c>
      <c r="D16" s="115">
        <f>SUM(D3:D15)</f>
        <v>1</v>
      </c>
    </row>
    <row r="17" spans="1:3" x14ac:dyDescent="0.3">
      <c r="C17" s="2"/>
    </row>
    <row r="18" spans="1:3" ht="14.4" customHeight="1" x14ac:dyDescent="0.3">
      <c r="A18" s="175" t="s">
        <v>343</v>
      </c>
      <c r="B18" s="175"/>
      <c r="C18" s="175"/>
    </row>
    <row r="19" spans="1:3" ht="29.4" customHeight="1" x14ac:dyDescent="0.3">
      <c r="A19" s="62" t="s">
        <v>352</v>
      </c>
      <c r="B19" s="164" t="s">
        <v>387</v>
      </c>
      <c r="C19" s="165"/>
    </row>
    <row r="20" spans="1:3" ht="14.4" customHeight="1" x14ac:dyDescent="0.3">
      <c r="A20" s="171" t="s">
        <v>356</v>
      </c>
      <c r="B20" s="166" t="s">
        <v>451</v>
      </c>
      <c r="C20" s="166"/>
    </row>
    <row r="21" spans="1:3" x14ac:dyDescent="0.3">
      <c r="A21" s="176"/>
      <c r="B21" s="166"/>
      <c r="C21" s="166"/>
    </row>
    <row r="22" spans="1:3" x14ac:dyDescent="0.3">
      <c r="A22" s="172"/>
      <c r="B22" s="166"/>
      <c r="C22" s="166"/>
    </row>
    <row r="23" spans="1:3" ht="61.8" customHeight="1" x14ac:dyDescent="0.3">
      <c r="A23" s="63" t="s">
        <v>353</v>
      </c>
      <c r="B23" s="173" t="s">
        <v>452</v>
      </c>
      <c r="C23" s="174"/>
    </row>
    <row r="24" spans="1:3" ht="14.4" customHeight="1" x14ac:dyDescent="0.3">
      <c r="A24" s="171" t="s">
        <v>354</v>
      </c>
      <c r="B24" s="167" t="s">
        <v>388</v>
      </c>
      <c r="C24" s="168"/>
    </row>
    <row r="25" spans="1:3" x14ac:dyDescent="0.3">
      <c r="A25" s="176"/>
      <c r="B25" s="177"/>
      <c r="C25" s="178"/>
    </row>
    <row r="26" spans="1:3" x14ac:dyDescent="0.3">
      <c r="A26" s="176"/>
      <c r="B26" s="177"/>
      <c r="C26" s="178"/>
    </row>
    <row r="27" spans="1:3" x14ac:dyDescent="0.3">
      <c r="A27" s="176"/>
      <c r="B27" s="177"/>
      <c r="C27" s="178"/>
    </row>
    <row r="28" spans="1:3" x14ac:dyDescent="0.3">
      <c r="A28" s="172"/>
      <c r="B28" s="169"/>
      <c r="C28" s="170"/>
    </row>
    <row r="29" spans="1:3" x14ac:dyDescent="0.3">
      <c r="A29" s="171" t="s">
        <v>355</v>
      </c>
      <c r="B29" s="167" t="s">
        <v>342</v>
      </c>
      <c r="C29" s="168"/>
    </row>
    <row r="30" spans="1:3" x14ac:dyDescent="0.3">
      <c r="A30" s="172"/>
      <c r="B30" s="169"/>
      <c r="C30" s="170"/>
    </row>
    <row r="31" spans="1:3" ht="14.4" customHeight="1" x14ac:dyDescent="0.3">
      <c r="A31" s="171" t="s">
        <v>454</v>
      </c>
      <c r="B31" s="167" t="s">
        <v>453</v>
      </c>
      <c r="C31" s="168"/>
    </row>
    <row r="32" spans="1:3" ht="87.6" customHeight="1" x14ac:dyDescent="0.3">
      <c r="A32" s="172"/>
      <c r="B32" s="169"/>
      <c r="C32" s="170"/>
    </row>
    <row r="34" spans="1:4" ht="27" customHeight="1" x14ac:dyDescent="0.3">
      <c r="A34" s="161" t="s">
        <v>363</v>
      </c>
      <c r="B34" s="161"/>
      <c r="C34" s="161"/>
    </row>
    <row r="35" spans="1:4" x14ac:dyDescent="0.3">
      <c r="A35" s="157" t="s">
        <v>368</v>
      </c>
      <c r="B35" s="157"/>
      <c r="C35" s="157"/>
    </row>
    <row r="36" spans="1:4" x14ac:dyDescent="0.3">
      <c r="D36" s="8"/>
    </row>
    <row r="37" spans="1:4" x14ac:dyDescent="0.3">
      <c r="D37" s="8"/>
    </row>
  </sheetData>
  <sheetProtection selectLockedCells="1"/>
  <mergeCells count="14">
    <mergeCell ref="A34:C34"/>
    <mergeCell ref="A35:C35"/>
    <mergeCell ref="A1:M1"/>
    <mergeCell ref="B19:C19"/>
    <mergeCell ref="B20:C22"/>
    <mergeCell ref="B31:C32"/>
    <mergeCell ref="A31:A32"/>
    <mergeCell ref="B29:C30"/>
    <mergeCell ref="A29:A30"/>
    <mergeCell ref="B23:C23"/>
    <mergeCell ref="A18:C18"/>
    <mergeCell ref="A20:A22"/>
    <mergeCell ref="B24:C28"/>
    <mergeCell ref="A24:A28"/>
  </mergeCells>
  <hyperlinks>
    <hyperlink ref="A35:C35" r:id="rId1" display="Trage manier: ga naar provincies.incijfers.be" xr:uid="{00000000-0004-0000-0200-000001000000}"/>
  </hyperlinks>
  <pageMargins left="0.7" right="0.7" top="0.75" bottom="0.75" header="0.3" footer="0.3"/>
  <pageSetup paperSize="9" scale="52" orientation="landscape" r:id="rId2"/>
  <ignoredErrors>
    <ignoredError sqref="B16" unlockedFormula="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76"/>
  <sheetViews>
    <sheetView showGridLines="0" zoomScale="117" zoomScaleNormal="117" workbookViewId="0">
      <selection activeCell="C12" sqref="C12"/>
    </sheetView>
  </sheetViews>
  <sheetFormatPr defaultRowHeight="14.4" x14ac:dyDescent="0.3"/>
  <cols>
    <col min="1" max="1" width="35" customWidth="1"/>
    <col min="2" max="2" width="12.5546875" customWidth="1"/>
    <col min="4" max="4" width="38.109375" customWidth="1"/>
    <col min="5" max="5" width="12.6640625" customWidth="1"/>
    <col min="12" max="12" width="39.109375" customWidth="1"/>
    <col min="13" max="13" width="10.44140625" customWidth="1"/>
  </cols>
  <sheetData>
    <row r="1" spans="1:19" ht="39" customHeight="1" x14ac:dyDescent="0.3">
      <c r="A1" s="158" t="s">
        <v>463</v>
      </c>
      <c r="B1" s="158"/>
      <c r="C1" s="158"/>
      <c r="D1" s="158"/>
      <c r="E1" s="158"/>
      <c r="F1" s="158"/>
      <c r="G1" s="158"/>
      <c r="H1" s="158"/>
      <c r="I1" s="158"/>
      <c r="J1" s="158"/>
      <c r="K1" s="65"/>
      <c r="L1" s="44"/>
      <c r="M1" s="44"/>
      <c r="N1" s="40"/>
      <c r="O1" s="40"/>
      <c r="P1" s="40"/>
      <c r="Q1" s="40"/>
      <c r="R1" s="40"/>
      <c r="S1" s="40"/>
    </row>
    <row r="2" spans="1:19" x14ac:dyDescent="0.3">
      <c r="A2" s="46" t="s">
        <v>393</v>
      </c>
      <c r="B2" s="46" t="s">
        <v>18</v>
      </c>
    </row>
    <row r="3" spans="1:19" x14ac:dyDescent="0.3">
      <c r="A3" s="75" t="s">
        <v>132</v>
      </c>
      <c r="B3" s="74">
        <v>243634</v>
      </c>
    </row>
    <row r="4" spans="1:19" x14ac:dyDescent="0.3">
      <c r="A4" s="75" t="s">
        <v>11</v>
      </c>
      <c r="B4" s="74">
        <v>237532</v>
      </c>
      <c r="N4" s="12"/>
    </row>
    <row r="5" spans="1:19" x14ac:dyDescent="0.3">
      <c r="A5" s="75" t="s">
        <v>14</v>
      </c>
      <c r="B5" s="74">
        <v>157449</v>
      </c>
    </row>
    <row r="6" spans="1:19" x14ac:dyDescent="0.3">
      <c r="A6" s="75" t="s">
        <v>162</v>
      </c>
      <c r="B6" s="74">
        <v>75117</v>
      </c>
    </row>
    <row r="7" spans="1:19" x14ac:dyDescent="0.3">
      <c r="A7" s="75" t="s">
        <v>455</v>
      </c>
      <c r="B7" s="74">
        <v>73838</v>
      </c>
    </row>
    <row r="8" spans="1:19" x14ac:dyDescent="0.3">
      <c r="A8" s="75" t="s">
        <v>101</v>
      </c>
      <c r="B8" s="74">
        <v>73388</v>
      </c>
    </row>
    <row r="9" spans="1:19" x14ac:dyDescent="0.3">
      <c r="A9" s="75" t="s">
        <v>160</v>
      </c>
      <c r="B9" s="74">
        <v>69573</v>
      </c>
    </row>
    <row r="10" spans="1:19" x14ac:dyDescent="0.3">
      <c r="A10" s="135" t="s">
        <v>78</v>
      </c>
      <c r="B10" s="74">
        <v>55844</v>
      </c>
    </row>
    <row r="11" spans="1:19" x14ac:dyDescent="0.3">
      <c r="A11" s="75" t="s">
        <v>456</v>
      </c>
      <c r="B11" s="74">
        <v>46955</v>
      </c>
    </row>
    <row r="12" spans="1:19" x14ac:dyDescent="0.3">
      <c r="A12" s="75" t="s">
        <v>49</v>
      </c>
      <c r="B12" s="74">
        <v>39942</v>
      </c>
    </row>
    <row r="13" spans="1:19" ht="14.4" customHeight="1" x14ac:dyDescent="0.3">
      <c r="A13" s="180" t="s">
        <v>394</v>
      </c>
      <c r="B13" s="180"/>
      <c r="C13" s="112"/>
      <c r="D13" s="112"/>
      <c r="E13" s="112"/>
    </row>
    <row r="14" spans="1:19" ht="31.8" customHeight="1" x14ac:dyDescent="0.3">
      <c r="A14" s="181"/>
      <c r="B14" s="181"/>
      <c r="C14" s="112"/>
      <c r="D14" s="112"/>
      <c r="E14" s="112"/>
    </row>
    <row r="15" spans="1:19" ht="31.2" customHeight="1" x14ac:dyDescent="0.3">
      <c r="A15" s="161" t="s">
        <v>363</v>
      </c>
      <c r="B15" s="161"/>
      <c r="C15" s="161"/>
    </row>
    <row r="16" spans="1:19" x14ac:dyDescent="0.3">
      <c r="A16" s="179" t="s">
        <v>368</v>
      </c>
      <c r="B16" s="179"/>
      <c r="C16" s="179"/>
    </row>
    <row r="17" spans="1:3" ht="14.4" customHeight="1" x14ac:dyDescent="0.3"/>
    <row r="23" spans="1:3" x14ac:dyDescent="0.3">
      <c r="A23" s="7"/>
    </row>
    <row r="24" spans="1:3" x14ac:dyDescent="0.3">
      <c r="A24" s="13"/>
    </row>
    <row r="25" spans="1:3" x14ac:dyDescent="0.3">
      <c r="A25" s="13"/>
    </row>
    <row r="31" spans="1:3" x14ac:dyDescent="0.3">
      <c r="B31" s="64"/>
      <c r="C31" s="64"/>
    </row>
    <row r="32" spans="1:3" x14ac:dyDescent="0.3">
      <c r="B32" s="64"/>
      <c r="C32" s="64"/>
    </row>
    <row r="33" spans="4:6" ht="14.4" customHeight="1" x14ac:dyDescent="0.3"/>
    <row r="34" spans="4:6" ht="14.4" customHeight="1" x14ac:dyDescent="0.3"/>
    <row r="35" spans="4:6" x14ac:dyDescent="0.3">
      <c r="D35" s="64"/>
      <c r="E35" s="64"/>
      <c r="F35" s="64"/>
    </row>
    <row r="36" spans="4:6" x14ac:dyDescent="0.3">
      <c r="D36" s="64"/>
      <c r="E36" s="64"/>
      <c r="F36" s="64"/>
    </row>
    <row r="171" spans="1:2" x14ac:dyDescent="0.3">
      <c r="A171" s="87"/>
      <c r="B171" s="87"/>
    </row>
    <row r="172" spans="1:2" x14ac:dyDescent="0.3">
      <c r="A172" s="87"/>
      <c r="B172" s="87"/>
    </row>
    <row r="173" spans="1:2" x14ac:dyDescent="0.3">
      <c r="A173" s="87"/>
      <c r="B173" s="87"/>
    </row>
    <row r="174" spans="1:2" x14ac:dyDescent="0.3">
      <c r="A174" s="87"/>
      <c r="B174" s="87"/>
    </row>
    <row r="175" spans="1:2" x14ac:dyDescent="0.3">
      <c r="A175" s="87"/>
      <c r="B175" s="87"/>
    </row>
    <row r="176" spans="1:2" x14ac:dyDescent="0.3">
      <c r="A176" s="87"/>
      <c r="B176" s="87"/>
    </row>
  </sheetData>
  <sheetProtection formatRows="0" selectLockedCells="1"/>
  <mergeCells count="4">
    <mergeCell ref="A1:J1"/>
    <mergeCell ref="A15:C15"/>
    <mergeCell ref="A16:C16"/>
    <mergeCell ref="A13:B14"/>
  </mergeCells>
  <hyperlinks>
    <hyperlink ref="A16:C16" r:id="rId1" display="Trage manier: ga naar provincies.incijfers.be" xr:uid="{01A98E46-2E51-41C6-8D1F-EF4602368DF2}"/>
  </hyperlinks>
  <pageMargins left="0.7" right="0.7" top="0.75" bottom="0.75" header="0.3" footer="0.3"/>
  <pageSetup paperSize="9" scale="55" orientation="portrait" r:id="rId2"/>
  <colBreaks count="1" manualBreakCount="1">
    <brk id="11" max="84"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26"/>
  <sheetViews>
    <sheetView showGridLines="0" zoomScaleNormal="100" workbookViewId="0">
      <selection activeCell="D23" sqref="D23"/>
    </sheetView>
  </sheetViews>
  <sheetFormatPr defaultRowHeight="14.4" x14ac:dyDescent="0.3"/>
  <cols>
    <col min="1" max="1" width="36.5546875" customWidth="1"/>
    <col min="2" max="2" width="11.21875" customWidth="1"/>
    <col min="3" max="3" width="10.44140625" bestFit="1" customWidth="1"/>
    <col min="4" max="4" width="9.33203125" customWidth="1"/>
    <col min="5" max="5" width="9.109375" bestFit="1" customWidth="1"/>
    <col min="12" max="12" width="27.88671875" customWidth="1"/>
    <col min="15" max="15" width="31.5546875" customWidth="1"/>
  </cols>
  <sheetData>
    <row r="1" spans="1:19" ht="39" customHeight="1" x14ac:dyDescent="0.3">
      <c r="A1" s="158" t="s">
        <v>464</v>
      </c>
      <c r="B1" s="158"/>
      <c r="C1" s="158"/>
      <c r="D1" s="158"/>
      <c r="E1" s="158"/>
      <c r="F1" s="158"/>
      <c r="G1" s="158"/>
      <c r="H1" s="158"/>
      <c r="I1" s="158"/>
      <c r="J1" s="158"/>
      <c r="K1" s="158"/>
      <c r="L1" s="158"/>
      <c r="M1" s="44"/>
      <c r="N1" s="40"/>
      <c r="O1" s="40"/>
      <c r="P1" s="40"/>
      <c r="Q1" s="40"/>
      <c r="R1" s="40"/>
      <c r="S1" s="40"/>
    </row>
    <row r="2" spans="1:19" x14ac:dyDescent="0.3">
      <c r="A2" s="120" t="s">
        <v>391</v>
      </c>
      <c r="B2" s="121">
        <v>2013</v>
      </c>
      <c r="C2" s="121">
        <v>2023</v>
      </c>
      <c r="D2" s="126" t="s">
        <v>26</v>
      </c>
    </row>
    <row r="3" spans="1:19" x14ac:dyDescent="0.3">
      <c r="A3" s="122" t="s">
        <v>374</v>
      </c>
      <c r="B3" s="116">
        <v>201364</v>
      </c>
      <c r="C3" s="116">
        <v>237532</v>
      </c>
      <c r="D3" s="124">
        <f>(C3-B3)/B3</f>
        <v>0.17961502552591327</v>
      </c>
    </row>
    <row r="4" spans="1:19" x14ac:dyDescent="0.3">
      <c r="A4" s="122" t="s">
        <v>375</v>
      </c>
      <c r="B4" s="116">
        <v>49011</v>
      </c>
      <c r="C4" s="116">
        <v>55844</v>
      </c>
      <c r="D4" s="124">
        <f t="shared" ref="D4:D21" si="0">(C4-B4)/B4</f>
        <v>0.1394176817449144</v>
      </c>
    </row>
    <row r="5" spans="1:19" x14ac:dyDescent="0.3">
      <c r="A5" s="122" t="s">
        <v>376</v>
      </c>
      <c r="B5" s="116">
        <v>38615</v>
      </c>
      <c r="C5" s="116">
        <v>40683</v>
      </c>
      <c r="D5" s="124">
        <f t="shared" si="0"/>
        <v>5.3554318270102291E-2</v>
      </c>
    </row>
    <row r="6" spans="1:19" x14ac:dyDescent="0.3">
      <c r="A6" s="122" t="s">
        <v>377</v>
      </c>
      <c r="B6" s="116">
        <v>114726</v>
      </c>
      <c r="C6" s="116">
        <v>152087</v>
      </c>
      <c r="D6" s="124">
        <f t="shared" si="0"/>
        <v>0.32565416732039815</v>
      </c>
    </row>
    <row r="7" spans="1:19" x14ac:dyDescent="0.3">
      <c r="A7" s="122" t="s">
        <v>378</v>
      </c>
      <c r="B7" s="116">
        <v>94910</v>
      </c>
      <c r="C7" s="116">
        <v>208505</v>
      </c>
      <c r="D7" s="124">
        <f t="shared" si="0"/>
        <v>1.1968707196291224</v>
      </c>
    </row>
    <row r="8" spans="1:19" x14ac:dyDescent="0.3">
      <c r="A8" s="122" t="s">
        <v>379</v>
      </c>
      <c r="B8" s="116">
        <v>91641</v>
      </c>
      <c r="C8" s="116">
        <v>157371</v>
      </c>
      <c r="D8" s="124">
        <f t="shared" si="0"/>
        <v>0.71725537696009423</v>
      </c>
    </row>
    <row r="9" spans="1:19" x14ac:dyDescent="0.3">
      <c r="A9" s="122" t="s">
        <v>14</v>
      </c>
      <c r="B9" s="116">
        <v>123311</v>
      </c>
      <c r="C9" s="116">
        <v>157449</v>
      </c>
      <c r="D9" s="124">
        <f t="shared" si="0"/>
        <v>0.27684472593685883</v>
      </c>
    </row>
    <row r="10" spans="1:19" x14ac:dyDescent="0.3">
      <c r="A10" s="122" t="s">
        <v>380</v>
      </c>
      <c r="B10" s="116">
        <v>183161</v>
      </c>
      <c r="C10" s="116">
        <v>270915</v>
      </c>
      <c r="D10" s="124">
        <f t="shared" si="0"/>
        <v>0.47910854384940027</v>
      </c>
    </row>
    <row r="11" spans="1:19" x14ac:dyDescent="0.3">
      <c r="A11" s="122" t="s">
        <v>381</v>
      </c>
      <c r="B11" s="116">
        <v>47816</v>
      </c>
      <c r="C11" s="116">
        <v>52754</v>
      </c>
      <c r="D11" s="124">
        <f t="shared" si="0"/>
        <v>0.10327087167475323</v>
      </c>
    </row>
    <row r="12" spans="1:19" x14ac:dyDescent="0.3">
      <c r="A12" s="122" t="s">
        <v>382</v>
      </c>
      <c r="B12" s="116">
        <v>85716</v>
      </c>
      <c r="C12" s="116">
        <v>155955</v>
      </c>
      <c r="D12" s="124">
        <f t="shared" si="0"/>
        <v>0.81943861122777539</v>
      </c>
    </row>
    <row r="13" spans="1:19" x14ac:dyDescent="0.3">
      <c r="A13" s="122" t="s">
        <v>383</v>
      </c>
      <c r="B13" s="116">
        <v>102071</v>
      </c>
      <c r="C13" s="116">
        <v>211593</v>
      </c>
      <c r="D13" s="124">
        <f t="shared" si="0"/>
        <v>1.0729982071303308</v>
      </c>
    </row>
    <row r="14" spans="1:19" x14ac:dyDescent="0.3">
      <c r="A14" s="122" t="s">
        <v>384</v>
      </c>
      <c r="B14" s="116">
        <v>22663</v>
      </c>
      <c r="C14" s="116">
        <v>42769</v>
      </c>
      <c r="D14" s="124">
        <f t="shared" si="0"/>
        <v>0.88717292503199052</v>
      </c>
    </row>
    <row r="15" spans="1:19" x14ac:dyDescent="0.3">
      <c r="A15" s="123" t="s">
        <v>372</v>
      </c>
      <c r="B15" s="116">
        <v>9201</v>
      </c>
      <c r="C15" s="116">
        <v>21548</v>
      </c>
      <c r="D15" s="124">
        <f t="shared" si="0"/>
        <v>1.3419193565916747</v>
      </c>
    </row>
    <row r="16" spans="1:19" x14ac:dyDescent="0.3">
      <c r="D16" s="117"/>
    </row>
    <row r="17" spans="1:5" x14ac:dyDescent="0.3">
      <c r="A17" s="118" t="s">
        <v>1</v>
      </c>
      <c r="B17" s="119">
        <v>5237406</v>
      </c>
      <c r="C17" s="119">
        <v>5026966</v>
      </c>
      <c r="D17" s="124">
        <f t="shared" si="0"/>
        <v>-4.0180196074163434E-2</v>
      </c>
    </row>
    <row r="18" spans="1:5" x14ac:dyDescent="0.3">
      <c r="A18" s="118" t="s">
        <v>2</v>
      </c>
      <c r="B18" s="119">
        <f>SUM(B3:B15)</f>
        <v>1164206</v>
      </c>
      <c r="C18" s="119">
        <f>SUM(C3:C15)</f>
        <v>1765005</v>
      </c>
      <c r="D18" s="124">
        <f t="shared" si="0"/>
        <v>0.51605901361099327</v>
      </c>
      <c r="E18" s="31"/>
    </row>
    <row r="19" spans="1:5" x14ac:dyDescent="0.3">
      <c r="A19" s="118" t="s">
        <v>395</v>
      </c>
      <c r="B19" s="119">
        <f>SUM(B3:B7)</f>
        <v>498626</v>
      </c>
      <c r="C19" s="119">
        <f>SUM(C3:C7)</f>
        <v>694651</v>
      </c>
      <c r="D19" s="124">
        <f t="shared" si="0"/>
        <v>0.39313032212520005</v>
      </c>
    </row>
    <row r="20" spans="1:5" x14ac:dyDescent="0.3">
      <c r="A20" s="118" t="s">
        <v>396</v>
      </c>
      <c r="B20" s="119">
        <f>SUM(B8:B15)</f>
        <v>665580</v>
      </c>
      <c r="C20" s="119">
        <f>SUM(C8:C15)</f>
        <v>1070354</v>
      </c>
      <c r="D20" s="124">
        <f t="shared" si="0"/>
        <v>0.6081522882298146</v>
      </c>
    </row>
    <row r="21" spans="1:5" x14ac:dyDescent="0.3">
      <c r="A21" s="118" t="s">
        <v>20</v>
      </c>
      <c r="B21" s="119">
        <f>SUM(B17:B18)</f>
        <v>6401612</v>
      </c>
      <c r="C21" s="119">
        <f>SUM(C17:C18)</f>
        <v>6791971</v>
      </c>
      <c r="D21" s="124">
        <f t="shared" si="0"/>
        <v>6.0978234857095366E-2</v>
      </c>
    </row>
    <row r="22" spans="1:5" x14ac:dyDescent="0.3">
      <c r="B22" s="31"/>
      <c r="C22" s="31"/>
    </row>
    <row r="23" spans="1:5" x14ac:dyDescent="0.3">
      <c r="A23" s="175" t="s">
        <v>397</v>
      </c>
      <c r="B23" s="175"/>
      <c r="C23" s="175"/>
    </row>
    <row r="24" spans="1:5" s="109" customFormat="1" x14ac:dyDescent="0.3">
      <c r="A24" s="125"/>
      <c r="B24" s="125"/>
      <c r="C24" s="125"/>
    </row>
    <row r="25" spans="1:5" ht="30" customHeight="1" x14ac:dyDescent="0.3">
      <c r="A25" s="161" t="s">
        <v>363</v>
      </c>
      <c r="B25" s="161"/>
      <c r="C25" s="161"/>
    </row>
    <row r="26" spans="1:5" x14ac:dyDescent="0.3">
      <c r="A26" s="157" t="s">
        <v>368</v>
      </c>
      <c r="B26" s="157"/>
      <c r="C26" s="157"/>
    </row>
  </sheetData>
  <sheetProtection formatRows="0" selectLockedCells="1"/>
  <sortState xmlns:xlrd2="http://schemas.microsoft.com/office/spreadsheetml/2017/richdata2" ref="A3:A15">
    <sortCondition ref="A3:A15"/>
  </sortState>
  <mergeCells count="4">
    <mergeCell ref="A1:L1"/>
    <mergeCell ref="A23:C23"/>
    <mergeCell ref="A25:C25"/>
    <mergeCell ref="A26:C26"/>
  </mergeCells>
  <conditionalFormatting sqref="D3:D14">
    <cfRule type="colorScale" priority="2">
      <colorScale>
        <cfvo type="min"/>
        <cfvo type="max"/>
        <color rgb="FFFCFCFF"/>
        <color rgb="FF63BE7B"/>
      </colorScale>
    </cfRule>
  </conditionalFormatting>
  <conditionalFormatting sqref="D3:D21">
    <cfRule type="colorScale" priority="1">
      <colorScale>
        <cfvo type="min"/>
        <cfvo type="max"/>
        <color rgb="FFFCFCFF"/>
        <color rgb="FF63BE7B"/>
      </colorScale>
    </cfRule>
  </conditionalFormatting>
  <hyperlinks>
    <hyperlink ref="A26:C26" r:id="rId1" display="Trage manier: ga naar provincies.incijfers.be" xr:uid="{E8268DB4-8A65-4B9B-897D-5D3D1782FEE8}"/>
  </hyperlinks>
  <pageMargins left="0.7" right="0.7" top="0.75" bottom="0.75" header="0.3" footer="0.3"/>
  <pageSetup paperSize="9" scale="59" orientation="landscape" r:id="rId2"/>
  <colBreaks count="1" manualBreakCount="1">
    <brk id="1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90B5-F0FA-4F12-B0D5-C22B408A11CC}">
  <dimension ref="A1:S29"/>
  <sheetViews>
    <sheetView showGridLines="0" zoomScaleNormal="100" workbookViewId="0">
      <selection activeCell="O22" sqref="O22"/>
    </sheetView>
  </sheetViews>
  <sheetFormatPr defaultRowHeight="14.4" x14ac:dyDescent="0.3"/>
  <cols>
    <col min="1" max="1" width="21.5546875" customWidth="1"/>
    <col min="2" max="2" width="23" customWidth="1"/>
    <col min="3" max="3" width="17" customWidth="1"/>
    <col min="4" max="4" width="17.6640625" customWidth="1"/>
    <col min="15" max="15" width="24.33203125" customWidth="1"/>
  </cols>
  <sheetData>
    <row r="1" spans="1:19" ht="39" customHeight="1" x14ac:dyDescent="0.3">
      <c r="A1" s="158" t="s">
        <v>465</v>
      </c>
      <c r="B1" s="158"/>
      <c r="C1" s="158"/>
      <c r="D1" s="158"/>
      <c r="E1" s="158"/>
      <c r="F1" s="158"/>
      <c r="G1" s="158"/>
      <c r="H1" s="158"/>
      <c r="I1" s="158"/>
      <c r="J1" s="158"/>
      <c r="K1" s="158"/>
      <c r="L1" s="158"/>
      <c r="M1" s="158"/>
      <c r="N1" s="158"/>
      <c r="O1" s="40"/>
      <c r="P1" s="40"/>
      <c r="Q1" s="40"/>
      <c r="R1" s="40"/>
      <c r="S1" s="40"/>
    </row>
    <row r="2" spans="1:19" x14ac:dyDescent="0.3">
      <c r="A2" s="48" t="s">
        <v>246</v>
      </c>
      <c r="B2" s="48" t="s">
        <v>1</v>
      </c>
      <c r="C2" s="46" t="s">
        <v>398</v>
      </c>
      <c r="D2" s="46" t="s">
        <v>399</v>
      </c>
      <c r="O2" s="46" t="s">
        <v>431</v>
      </c>
    </row>
    <row r="3" spans="1:19" x14ac:dyDescent="0.3">
      <c r="A3" s="88" t="s">
        <v>411</v>
      </c>
      <c r="B3" s="136">
        <v>197560</v>
      </c>
      <c r="C3" s="77">
        <v>43519</v>
      </c>
      <c r="D3" s="77">
        <v>92937</v>
      </c>
      <c r="O3" s="137">
        <f>(C3+D3)/(B3+C3+D3)</f>
        <v>0.40853132784058249</v>
      </c>
    </row>
    <row r="4" spans="1:19" x14ac:dyDescent="0.3">
      <c r="A4" s="88" t="s">
        <v>412</v>
      </c>
      <c r="B4" s="136">
        <v>211345</v>
      </c>
      <c r="C4" s="77">
        <v>47253</v>
      </c>
      <c r="D4" s="77">
        <v>105634</v>
      </c>
      <c r="O4" s="137">
        <f t="shared" ref="O4:O22" si="0">(C4+D4)/(B4+C4+D4)</f>
        <v>0.41975169672077139</v>
      </c>
    </row>
    <row r="5" spans="1:19" x14ac:dyDescent="0.3">
      <c r="A5" s="88" t="s">
        <v>413</v>
      </c>
      <c r="B5" s="136">
        <v>235654</v>
      </c>
      <c r="C5" s="77">
        <v>50094</v>
      </c>
      <c r="D5" s="77">
        <v>106375</v>
      </c>
      <c r="O5" s="137">
        <f t="shared" si="0"/>
        <v>0.39903040627558189</v>
      </c>
    </row>
    <row r="6" spans="1:19" x14ac:dyDescent="0.3">
      <c r="A6" s="88" t="s">
        <v>414</v>
      </c>
      <c r="B6" s="136">
        <v>233874</v>
      </c>
      <c r="C6" s="77">
        <v>47448</v>
      </c>
      <c r="D6" s="77">
        <v>93817</v>
      </c>
      <c r="O6" s="137">
        <f t="shared" si="0"/>
        <v>0.37656708580019671</v>
      </c>
    </row>
    <row r="7" spans="1:19" x14ac:dyDescent="0.3">
      <c r="A7" s="88" t="s">
        <v>415</v>
      </c>
      <c r="B7" s="136">
        <v>239901</v>
      </c>
      <c r="C7" s="77">
        <v>52299</v>
      </c>
      <c r="D7" s="77">
        <v>83441</v>
      </c>
      <c r="O7" s="137">
        <f t="shared" si="0"/>
        <v>0.36135565606523251</v>
      </c>
    </row>
    <row r="8" spans="1:19" x14ac:dyDescent="0.3">
      <c r="A8" s="88" t="s">
        <v>416</v>
      </c>
      <c r="B8" s="136">
        <v>263759</v>
      </c>
      <c r="C8" s="77">
        <v>55340</v>
      </c>
      <c r="D8" s="77">
        <v>85553</v>
      </c>
      <c r="O8" s="137">
        <f t="shared" si="0"/>
        <v>0.34818313019582259</v>
      </c>
    </row>
    <row r="9" spans="1:19" x14ac:dyDescent="0.3">
      <c r="A9" s="88" t="s">
        <v>417</v>
      </c>
      <c r="B9" s="136">
        <v>286932</v>
      </c>
      <c r="C9" s="77">
        <v>59007</v>
      </c>
      <c r="D9" s="77">
        <v>89146</v>
      </c>
      <c r="O9" s="137">
        <f t="shared" si="0"/>
        <v>0.34051507176758566</v>
      </c>
    </row>
    <row r="10" spans="1:19" x14ac:dyDescent="0.3">
      <c r="A10" s="88" t="s">
        <v>418</v>
      </c>
      <c r="B10" s="136">
        <v>279323</v>
      </c>
      <c r="C10" s="77">
        <v>57297</v>
      </c>
      <c r="D10" s="77">
        <v>89540</v>
      </c>
      <c r="O10" s="137">
        <f t="shared" si="0"/>
        <v>0.34455838182842125</v>
      </c>
    </row>
    <row r="11" spans="1:19" x14ac:dyDescent="0.3">
      <c r="A11" s="88" t="s">
        <v>419</v>
      </c>
      <c r="B11" s="136">
        <v>301802</v>
      </c>
      <c r="C11" s="77">
        <v>55853</v>
      </c>
      <c r="D11" s="77">
        <v>86096</v>
      </c>
      <c r="O11" s="137">
        <f t="shared" si="0"/>
        <v>0.31988434955639539</v>
      </c>
    </row>
    <row r="12" spans="1:19" x14ac:dyDescent="0.3">
      <c r="A12" s="88" t="s">
        <v>420</v>
      </c>
      <c r="B12" s="136">
        <v>297633</v>
      </c>
      <c r="C12" s="77">
        <v>50960</v>
      </c>
      <c r="D12" s="77">
        <v>70874</v>
      </c>
      <c r="O12" s="137">
        <f t="shared" si="0"/>
        <v>0.29044954668662853</v>
      </c>
    </row>
    <row r="13" spans="1:19" x14ac:dyDescent="0.3">
      <c r="A13" s="88" t="s">
        <v>421</v>
      </c>
      <c r="B13" s="136">
        <v>350015</v>
      </c>
      <c r="C13" s="77">
        <v>48011</v>
      </c>
      <c r="D13" s="77">
        <v>55951</v>
      </c>
      <c r="O13" s="137">
        <f t="shared" si="0"/>
        <v>0.22900279089028738</v>
      </c>
    </row>
    <row r="14" spans="1:19" x14ac:dyDescent="0.3">
      <c r="A14" s="88" t="s">
        <v>422</v>
      </c>
      <c r="B14" s="136">
        <v>401298</v>
      </c>
      <c r="C14" s="77">
        <v>38271</v>
      </c>
      <c r="D14" s="77">
        <v>39365</v>
      </c>
      <c r="O14" s="137">
        <f t="shared" si="0"/>
        <v>0.16210166745313551</v>
      </c>
    </row>
    <row r="15" spans="1:19" x14ac:dyDescent="0.3">
      <c r="A15" s="88" t="s">
        <v>423</v>
      </c>
      <c r="B15" s="136">
        <v>400623</v>
      </c>
      <c r="C15" s="77">
        <v>28875</v>
      </c>
      <c r="D15" s="77">
        <v>27851</v>
      </c>
      <c r="O15" s="137">
        <f t="shared" si="0"/>
        <v>0.12403219423241332</v>
      </c>
    </row>
    <row r="16" spans="1:19" x14ac:dyDescent="0.3">
      <c r="A16" s="88" t="s">
        <v>424</v>
      </c>
      <c r="B16" s="136">
        <v>359437</v>
      </c>
      <c r="C16" s="77">
        <v>20925</v>
      </c>
      <c r="D16" s="77">
        <v>18101</v>
      </c>
      <c r="O16" s="137">
        <f t="shared" si="0"/>
        <v>9.7941339597403018E-2</v>
      </c>
    </row>
    <row r="17" spans="1:15" x14ac:dyDescent="0.3">
      <c r="A17" s="88" t="s">
        <v>425</v>
      </c>
      <c r="B17" s="136">
        <v>312301</v>
      </c>
      <c r="C17" s="77">
        <v>15580</v>
      </c>
      <c r="D17" s="77">
        <v>11931</v>
      </c>
      <c r="O17" s="137">
        <f t="shared" si="0"/>
        <v>8.0959471707885533E-2</v>
      </c>
    </row>
    <row r="18" spans="1:15" x14ac:dyDescent="0.3">
      <c r="A18" s="88" t="s">
        <v>426</v>
      </c>
      <c r="B18" s="136">
        <v>262682</v>
      </c>
      <c r="C18" s="77">
        <v>11553</v>
      </c>
      <c r="D18" s="77">
        <v>6609</v>
      </c>
      <c r="O18" s="137">
        <f t="shared" si="0"/>
        <v>6.4669353804959334E-2</v>
      </c>
    </row>
    <row r="19" spans="1:15" x14ac:dyDescent="0.3">
      <c r="A19" s="88" t="s">
        <v>427</v>
      </c>
      <c r="B19" s="136">
        <v>180721</v>
      </c>
      <c r="C19" s="77">
        <v>6932</v>
      </c>
      <c r="D19" s="77">
        <v>4225</v>
      </c>
      <c r="O19" s="137">
        <f t="shared" si="0"/>
        <v>5.814632214219452E-2</v>
      </c>
    </row>
    <row r="20" spans="1:15" x14ac:dyDescent="0.3">
      <c r="A20" s="88" t="s">
        <v>428</v>
      </c>
      <c r="B20" s="136">
        <v>133479</v>
      </c>
      <c r="C20" s="77">
        <v>3755</v>
      </c>
      <c r="D20" s="77">
        <v>2111</v>
      </c>
      <c r="O20" s="137">
        <f t="shared" si="0"/>
        <v>4.2096953604363274E-2</v>
      </c>
    </row>
    <row r="21" spans="1:15" x14ac:dyDescent="0.3">
      <c r="A21" s="88" t="s">
        <v>429</v>
      </c>
      <c r="B21" s="136">
        <v>62853</v>
      </c>
      <c r="C21" s="77">
        <v>1370</v>
      </c>
      <c r="D21" s="77">
        <v>644</v>
      </c>
      <c r="O21" s="137">
        <f t="shared" si="0"/>
        <v>3.1048144665238104E-2</v>
      </c>
    </row>
    <row r="22" spans="1:15" x14ac:dyDescent="0.3">
      <c r="A22" s="88" t="s">
        <v>430</v>
      </c>
      <c r="B22" s="136">
        <v>15774</v>
      </c>
      <c r="C22" s="77">
        <v>309</v>
      </c>
      <c r="D22" s="77">
        <v>153</v>
      </c>
      <c r="O22" s="137">
        <f t="shared" si="0"/>
        <v>2.8455284552845527E-2</v>
      </c>
    </row>
    <row r="24" spans="1:15" x14ac:dyDescent="0.3">
      <c r="A24" s="183" t="s">
        <v>347</v>
      </c>
      <c r="B24" s="184"/>
      <c r="C24" s="184"/>
      <c r="D24" s="185"/>
    </row>
    <row r="25" spans="1:15" ht="14.4" customHeight="1" x14ac:dyDescent="0.3">
      <c r="A25" s="186" t="s">
        <v>466</v>
      </c>
      <c r="B25" s="187"/>
      <c r="C25" s="187"/>
      <c r="D25" s="188"/>
    </row>
    <row r="26" spans="1:15" ht="14.4" customHeight="1" x14ac:dyDescent="0.3">
      <c r="A26" s="186" t="s">
        <v>467</v>
      </c>
      <c r="B26" s="187"/>
      <c r="C26" s="187"/>
      <c r="D26" s="188"/>
    </row>
    <row r="27" spans="1:15" x14ac:dyDescent="0.3">
      <c r="A27" s="186" t="s">
        <v>468</v>
      </c>
      <c r="B27" s="187"/>
      <c r="C27" s="187"/>
      <c r="D27" s="188"/>
    </row>
    <row r="28" spans="1:15" x14ac:dyDescent="0.3">
      <c r="A28" s="161" t="s">
        <v>349</v>
      </c>
      <c r="B28" s="161"/>
      <c r="C28" s="161"/>
      <c r="D28" s="161"/>
    </row>
    <row r="29" spans="1:15" ht="12.6" customHeight="1" x14ac:dyDescent="0.3">
      <c r="A29" s="182" t="s">
        <v>368</v>
      </c>
      <c r="B29" s="182"/>
      <c r="C29" s="182"/>
      <c r="D29" s="182"/>
      <c r="E29" s="41"/>
    </row>
  </sheetData>
  <sheetProtection formatRows="0" selectLockedCells="1"/>
  <mergeCells count="7">
    <mergeCell ref="A28:D28"/>
    <mergeCell ref="A29:D29"/>
    <mergeCell ref="A1:N1"/>
    <mergeCell ref="A24:D24"/>
    <mergeCell ref="A25:D25"/>
    <mergeCell ref="A26:D26"/>
    <mergeCell ref="A27:D27"/>
  </mergeCells>
  <hyperlinks>
    <hyperlink ref="A29:D29" r:id="rId1" display="Ga naar provincies.incijfers.be" xr:uid="{DC5E7039-4791-4B9A-88FD-F11FC9CD181E}"/>
  </hyperlinks>
  <pageMargins left="0.7" right="0.7" top="0.75" bottom="0.75" header="0.3" footer="0.3"/>
  <pageSetup paperSize="9" scale="79" orientation="landscape" r:id="rId2"/>
  <colBreaks count="1" manualBreakCount="1">
    <brk id="14"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24"/>
  <sheetViews>
    <sheetView showGridLines="0" zoomScaleNormal="100" workbookViewId="0">
      <selection activeCell="B12" sqref="B12"/>
    </sheetView>
  </sheetViews>
  <sheetFormatPr defaultRowHeight="14.4" x14ac:dyDescent="0.3"/>
  <cols>
    <col min="1" max="1" width="41.44140625" customWidth="1"/>
    <col min="2" max="2" width="16.5546875" customWidth="1"/>
    <col min="3" max="3" width="129.33203125" customWidth="1"/>
  </cols>
  <sheetData>
    <row r="1" spans="1:4" ht="39" customHeight="1" x14ac:dyDescent="0.3">
      <c r="A1" s="158" t="s">
        <v>475</v>
      </c>
      <c r="B1" s="158"/>
      <c r="C1" s="158"/>
    </row>
    <row r="2" spans="1:4" ht="40.799999999999997" customHeight="1" x14ac:dyDescent="0.3">
      <c r="A2" s="58" t="s">
        <v>252</v>
      </c>
      <c r="B2" s="59" t="s">
        <v>367</v>
      </c>
      <c r="C2" s="59" t="s">
        <v>400</v>
      </c>
    </row>
    <row r="3" spans="1:4" ht="14.4" customHeight="1" x14ac:dyDescent="0.3">
      <c r="A3" s="82" t="s">
        <v>458</v>
      </c>
      <c r="B3" s="59"/>
      <c r="C3" s="59"/>
    </row>
    <row r="4" spans="1:4" ht="14.4" customHeight="1" x14ac:dyDescent="0.3">
      <c r="A4" s="49" t="s">
        <v>1</v>
      </c>
      <c r="B4" s="138">
        <v>2.2000000000000001E-3</v>
      </c>
      <c r="C4" s="128" t="s">
        <v>402</v>
      </c>
    </row>
    <row r="5" spans="1:4" x14ac:dyDescent="0.3">
      <c r="A5" s="49" t="s">
        <v>253</v>
      </c>
      <c r="B5" s="138">
        <v>6.1000000000000004E-3</v>
      </c>
      <c r="C5" s="129"/>
    </row>
    <row r="6" spans="1:4" x14ac:dyDescent="0.3">
      <c r="A6" s="49" t="s">
        <v>254</v>
      </c>
      <c r="B6" s="138">
        <v>3.3500000000000002E-2</v>
      </c>
      <c r="C6" s="130"/>
    </row>
    <row r="7" spans="1:4" x14ac:dyDescent="0.3">
      <c r="A7" s="83" t="s">
        <v>473</v>
      </c>
      <c r="B7" s="50"/>
      <c r="C7" s="50"/>
    </row>
    <row r="8" spans="1:4" x14ac:dyDescent="0.3">
      <c r="A8" s="49" t="s">
        <v>255</v>
      </c>
      <c r="B8" s="76">
        <v>0.05</v>
      </c>
      <c r="C8" s="131" t="s">
        <v>401</v>
      </c>
    </row>
    <row r="9" spans="1:4" ht="14.4" customHeight="1" x14ac:dyDescent="0.3">
      <c r="A9" s="49" t="s">
        <v>256</v>
      </c>
      <c r="B9" s="76">
        <v>0.29399999999999998</v>
      </c>
      <c r="C9" s="128" t="s">
        <v>408</v>
      </c>
    </row>
    <row r="10" spans="1:4" x14ac:dyDescent="0.3">
      <c r="A10" s="49" t="s">
        <v>257</v>
      </c>
      <c r="B10" s="76">
        <v>0.126</v>
      </c>
      <c r="C10" s="128"/>
    </row>
    <row r="11" spans="1:4" x14ac:dyDescent="0.3">
      <c r="A11" s="83" t="s">
        <v>457</v>
      </c>
      <c r="B11" s="51"/>
      <c r="C11" s="51"/>
    </row>
    <row r="12" spans="1:4" ht="14.4" customHeight="1" x14ac:dyDescent="0.3">
      <c r="A12" s="52" t="s">
        <v>258</v>
      </c>
      <c r="B12" s="76">
        <v>0.16300000000000001</v>
      </c>
      <c r="C12" s="133" t="s">
        <v>404</v>
      </c>
      <c r="D12" s="57"/>
    </row>
    <row r="13" spans="1:4" x14ac:dyDescent="0.3">
      <c r="A13" s="52" t="s">
        <v>253</v>
      </c>
      <c r="B13" s="76">
        <v>0.316</v>
      </c>
      <c r="C13" s="133" t="s">
        <v>403</v>
      </c>
      <c r="D13" s="57"/>
    </row>
    <row r="14" spans="1:4" x14ac:dyDescent="0.3">
      <c r="A14" s="52" t="s">
        <v>254</v>
      </c>
      <c r="B14" s="76">
        <v>0.38600000000000001</v>
      </c>
      <c r="C14" s="130"/>
    </row>
    <row r="15" spans="1:4" x14ac:dyDescent="0.3">
      <c r="A15" s="83" t="s">
        <v>474</v>
      </c>
      <c r="B15" s="51"/>
      <c r="C15" s="51"/>
    </row>
    <row r="16" spans="1:4" ht="14.4" customHeight="1" x14ac:dyDescent="0.3">
      <c r="A16" s="52" t="s">
        <v>258</v>
      </c>
      <c r="B16" s="76">
        <v>6.6000000000000003E-2</v>
      </c>
      <c r="C16" s="189" t="s">
        <v>405</v>
      </c>
      <c r="D16" s="132"/>
    </row>
    <row r="17" spans="1:4" x14ac:dyDescent="0.3">
      <c r="A17" s="52" t="s">
        <v>253</v>
      </c>
      <c r="B17" s="76">
        <v>0.17</v>
      </c>
      <c r="C17" s="190"/>
      <c r="D17" s="132"/>
    </row>
    <row r="18" spans="1:4" ht="14.4" customHeight="1" x14ac:dyDescent="0.3">
      <c r="A18" s="52" t="s">
        <v>254</v>
      </c>
      <c r="B18" s="76">
        <v>0.22600000000000001</v>
      </c>
      <c r="C18" s="191"/>
      <c r="D18" s="132"/>
    </row>
    <row r="19" spans="1:4" ht="14.4" customHeight="1" x14ac:dyDescent="0.3">
      <c r="A19" s="53"/>
      <c r="C19" s="20"/>
    </row>
    <row r="20" spans="1:4" ht="14.4" customHeight="1" x14ac:dyDescent="0.3">
      <c r="A20" s="192" t="s">
        <v>406</v>
      </c>
      <c r="B20" s="192"/>
      <c r="C20" s="33"/>
    </row>
    <row r="21" spans="1:4" ht="14.4" customHeight="1" x14ac:dyDescent="0.3">
      <c r="A21" s="140" t="s">
        <v>433</v>
      </c>
      <c r="B21" s="134"/>
      <c r="C21" s="33"/>
    </row>
    <row r="22" spans="1:4" ht="14.4" customHeight="1" x14ac:dyDescent="0.3">
      <c r="A22" s="139" t="s">
        <v>357</v>
      </c>
      <c r="B22" s="60"/>
    </row>
    <row r="23" spans="1:4" ht="14.4" customHeight="1" x14ac:dyDescent="0.3"/>
    <row r="24" spans="1:4" ht="14.4" customHeight="1" x14ac:dyDescent="0.3"/>
  </sheetData>
  <sheetProtection formatRows="0" selectLockedCells="1"/>
  <mergeCells count="3">
    <mergeCell ref="C16:C18"/>
    <mergeCell ref="A1:C1"/>
    <mergeCell ref="A20:B20"/>
  </mergeCells>
  <hyperlinks>
    <hyperlink ref="A22" r:id="rId1" xr:uid="{00000000-0004-0000-0700-000000000000}"/>
    <hyperlink ref="A21" r:id="rId2" xr:uid="{B599B6D0-65F9-4B1C-9067-B5A7A94776EA}"/>
  </hyperlinks>
  <pageMargins left="0.7" right="0.7" top="0.75" bottom="0.75" header="0.3" footer="0.3"/>
  <pageSetup paperSize="9" scale="71"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31"/>
  <sheetViews>
    <sheetView showGridLines="0" zoomScaleNormal="100" workbookViewId="0">
      <selection activeCell="D6" sqref="D6"/>
    </sheetView>
  </sheetViews>
  <sheetFormatPr defaultRowHeight="14.4" x14ac:dyDescent="0.3"/>
  <cols>
    <col min="1" max="1" width="9.6640625" customWidth="1"/>
    <col min="2" max="2" width="17.44140625" customWidth="1"/>
    <col min="3" max="3" width="15.109375" customWidth="1"/>
    <col min="4" max="4" width="16.44140625" customWidth="1"/>
  </cols>
  <sheetData>
    <row r="1" spans="1:21" ht="39" customHeight="1" x14ac:dyDescent="0.3">
      <c r="A1" s="158" t="s">
        <v>476</v>
      </c>
      <c r="B1" s="158"/>
      <c r="C1" s="158"/>
      <c r="D1" s="158"/>
      <c r="E1" s="158"/>
      <c r="F1" s="158"/>
      <c r="G1" s="158"/>
      <c r="H1" s="158"/>
      <c r="I1" s="158"/>
      <c r="J1" s="158"/>
      <c r="K1" s="158"/>
      <c r="L1" s="158"/>
      <c r="M1" s="158"/>
      <c r="N1" s="158"/>
      <c r="O1" s="158"/>
      <c r="P1" s="40"/>
      <c r="Q1" s="40"/>
      <c r="R1" s="40"/>
      <c r="S1" s="40"/>
    </row>
    <row r="2" spans="1:21" x14ac:dyDescent="0.3">
      <c r="A2" s="54"/>
      <c r="B2" s="54" t="s">
        <v>1</v>
      </c>
      <c r="C2" s="54" t="s">
        <v>253</v>
      </c>
      <c r="D2" s="54" t="s">
        <v>254</v>
      </c>
    </row>
    <row r="3" spans="1:21" ht="14.4" customHeight="1" x14ac:dyDescent="0.3">
      <c r="A3" s="49" t="s">
        <v>259</v>
      </c>
      <c r="B3" s="153">
        <v>0.78300000000000003</v>
      </c>
      <c r="C3" s="153">
        <v>0.65900000000000003</v>
      </c>
      <c r="D3" s="153">
        <v>0.57499999999999996</v>
      </c>
      <c r="M3" s="18"/>
      <c r="N3" s="18"/>
      <c r="O3" s="18"/>
      <c r="P3" s="18"/>
      <c r="Q3" s="18"/>
      <c r="R3" s="18"/>
      <c r="S3" s="18"/>
      <c r="T3" s="18"/>
      <c r="U3" s="18"/>
    </row>
    <row r="4" spans="1:21" x14ac:dyDescent="0.3">
      <c r="A4" s="49" t="s">
        <v>260</v>
      </c>
      <c r="B4" s="153">
        <v>0.80400000000000005</v>
      </c>
      <c r="C4" s="153">
        <v>0.69199999999999995</v>
      </c>
      <c r="D4" s="153">
        <v>0.65900000000000003</v>
      </c>
      <c r="M4" s="18"/>
      <c r="N4" s="18"/>
      <c r="O4" s="18"/>
      <c r="P4" s="18"/>
      <c r="Q4" s="18"/>
      <c r="R4" s="18"/>
      <c r="S4" s="18"/>
      <c r="T4" s="18"/>
      <c r="U4" s="18"/>
    </row>
    <row r="5" spans="1:21" x14ac:dyDescent="0.3">
      <c r="A5" s="49" t="s">
        <v>261</v>
      </c>
      <c r="B5" s="153">
        <v>0.76100000000000001</v>
      </c>
      <c r="C5" s="153">
        <v>0.624</v>
      </c>
      <c r="D5" s="153">
        <v>0.49299999999999999</v>
      </c>
    </row>
    <row r="7" spans="1:21" ht="24.6" customHeight="1" x14ac:dyDescent="0.3">
      <c r="A7" s="198" t="s">
        <v>359</v>
      </c>
      <c r="B7" s="198"/>
      <c r="C7" s="198"/>
      <c r="D7" s="198"/>
      <c r="E7" s="55"/>
    </row>
    <row r="8" spans="1:21" x14ac:dyDescent="0.3">
      <c r="A8" s="197" t="s">
        <v>358</v>
      </c>
      <c r="B8" s="197"/>
      <c r="C8" s="197"/>
      <c r="D8" s="197"/>
      <c r="E8" s="55"/>
    </row>
    <row r="9" spans="1:21" x14ac:dyDescent="0.3">
      <c r="A9" s="197"/>
      <c r="B9" s="197"/>
      <c r="C9" s="197"/>
      <c r="D9" s="197"/>
    </row>
    <row r="11" spans="1:21" x14ac:dyDescent="0.3">
      <c r="A11" s="199" t="s">
        <v>347</v>
      </c>
      <c r="B11" s="200"/>
      <c r="C11" s="200"/>
      <c r="D11" s="201"/>
    </row>
    <row r="12" spans="1:21" ht="14.4" customHeight="1" x14ac:dyDescent="0.3">
      <c r="A12" s="193" t="s">
        <v>348</v>
      </c>
      <c r="B12" s="194"/>
      <c r="C12" s="194"/>
      <c r="D12" s="195"/>
    </row>
    <row r="13" spans="1:21" ht="14.4" customHeight="1" x14ac:dyDescent="0.3">
      <c r="A13" s="193" t="s">
        <v>360</v>
      </c>
      <c r="B13" s="194"/>
      <c r="C13" s="194"/>
      <c r="D13" s="195"/>
    </row>
    <row r="14" spans="1:21" x14ac:dyDescent="0.3">
      <c r="A14" s="87"/>
      <c r="B14" s="87"/>
      <c r="C14" s="87"/>
      <c r="D14" s="87"/>
    </row>
    <row r="15" spans="1:21" x14ac:dyDescent="0.3">
      <c r="A15" s="87"/>
      <c r="B15" s="87"/>
      <c r="C15" s="87"/>
      <c r="D15" s="87"/>
    </row>
    <row r="16" spans="1:21" x14ac:dyDescent="0.3">
      <c r="A16" s="192" t="s">
        <v>344</v>
      </c>
      <c r="B16" s="192"/>
      <c r="C16" s="192"/>
      <c r="D16" s="192"/>
    </row>
    <row r="17" spans="1:6" ht="14.4" customHeight="1" x14ac:dyDescent="0.3">
      <c r="A17" s="196" t="s">
        <v>432</v>
      </c>
      <c r="B17" s="196"/>
      <c r="C17" s="196"/>
      <c r="D17" s="196"/>
    </row>
    <row r="22" spans="1:6" x14ac:dyDescent="0.3">
      <c r="A22" s="19"/>
      <c r="F22" s="32"/>
    </row>
    <row r="31" spans="1:6" ht="14.4" customHeight="1" x14ac:dyDescent="0.3"/>
  </sheetData>
  <sheetProtection formatRows="0" selectLockedCells="1"/>
  <mergeCells count="8">
    <mergeCell ref="A13:D13"/>
    <mergeCell ref="A16:D16"/>
    <mergeCell ref="A17:D17"/>
    <mergeCell ref="A1:O1"/>
    <mergeCell ref="A8:D9"/>
    <mergeCell ref="A7:D7"/>
    <mergeCell ref="A11:D11"/>
    <mergeCell ref="A12:D12"/>
  </mergeCells>
  <hyperlinks>
    <hyperlink ref="A17:D17" r:id="rId1" display="Jouw lokale integratiescan" xr:uid="{11CF41D9-CA28-44EC-B33F-B776C7063799}"/>
  </hyperlinks>
  <pageMargins left="0.7" right="0.7" top="0.75" bottom="0.75" header="0.3" footer="0.3"/>
  <pageSetup paperSize="9" scale="83" orientation="landscape" r:id="rId2"/>
  <colBreaks count="1" manualBreakCount="1">
    <brk id="15"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2"/>
  <sheetViews>
    <sheetView showGridLines="0" zoomScaleNormal="100" workbookViewId="0">
      <selection activeCell="A21" sqref="A21:G21"/>
    </sheetView>
  </sheetViews>
  <sheetFormatPr defaultRowHeight="14.4" x14ac:dyDescent="0.3"/>
  <cols>
    <col min="1" max="1" width="20.33203125" customWidth="1"/>
    <col min="2" max="3" width="9" bestFit="1" customWidth="1"/>
    <col min="4" max="4" width="9.88671875" bestFit="1" customWidth="1"/>
    <col min="6" max="6" width="22.109375" customWidth="1"/>
    <col min="7" max="7" width="10.88671875" bestFit="1" customWidth="1"/>
    <col min="8" max="8" width="4.33203125" customWidth="1"/>
    <col min="16" max="16" width="12.6640625" customWidth="1"/>
    <col min="17" max="17" width="9.88671875" bestFit="1" customWidth="1"/>
    <col min="18" max="19" width="9" bestFit="1" customWidth="1"/>
  </cols>
  <sheetData>
    <row r="1" spans="1:20" ht="39" customHeight="1" x14ac:dyDescent="0.3">
      <c r="A1" s="158" t="s">
        <v>477</v>
      </c>
      <c r="B1" s="158"/>
      <c r="C1" s="158"/>
      <c r="D1" s="158"/>
      <c r="E1" s="158"/>
      <c r="F1" s="158"/>
      <c r="G1" s="158"/>
      <c r="H1" s="158"/>
      <c r="I1" s="158"/>
      <c r="J1" s="158"/>
      <c r="K1" s="158"/>
      <c r="L1" s="158"/>
      <c r="M1" s="158"/>
      <c r="N1" s="158"/>
      <c r="O1" s="158"/>
      <c r="P1" s="40"/>
      <c r="Q1" s="40"/>
      <c r="R1" s="40"/>
      <c r="S1" s="40"/>
    </row>
    <row r="2" spans="1:20" x14ac:dyDescent="0.3">
      <c r="A2" s="206" t="s">
        <v>478</v>
      </c>
      <c r="B2" s="207"/>
      <c r="C2" s="207"/>
      <c r="D2" s="207"/>
      <c r="E2" s="207"/>
      <c r="F2" s="207"/>
      <c r="G2" s="208"/>
    </row>
    <row r="3" spans="1:20" ht="14.4" customHeight="1" x14ac:dyDescent="0.3">
      <c r="A3" s="70" t="s">
        <v>361</v>
      </c>
      <c r="B3" s="70" t="s">
        <v>260</v>
      </c>
      <c r="C3" s="70" t="s">
        <v>261</v>
      </c>
      <c r="D3" s="70" t="s">
        <v>3</v>
      </c>
      <c r="F3" s="70" t="s">
        <v>361</v>
      </c>
      <c r="G3" s="70"/>
      <c r="P3" s="203"/>
      <c r="Q3" s="203"/>
      <c r="R3" s="203"/>
      <c r="S3" s="203"/>
      <c r="T3" s="24"/>
    </row>
    <row r="4" spans="1:20" x14ac:dyDescent="0.3">
      <c r="A4" s="73" t="s">
        <v>6</v>
      </c>
      <c r="B4" s="74">
        <v>54649</v>
      </c>
      <c r="C4" s="74">
        <v>44042</v>
      </c>
      <c r="D4" s="74">
        <v>98691</v>
      </c>
      <c r="F4" s="73" t="s">
        <v>291</v>
      </c>
      <c r="G4" s="90">
        <f>D4</f>
        <v>98691</v>
      </c>
      <c r="P4" s="203"/>
      <c r="Q4" s="203"/>
      <c r="R4" s="203"/>
      <c r="S4" s="203"/>
      <c r="T4" s="24"/>
    </row>
    <row r="5" spans="1:20" x14ac:dyDescent="0.3">
      <c r="A5" s="73" t="s">
        <v>132</v>
      </c>
      <c r="B5" s="74">
        <v>6030</v>
      </c>
      <c r="C5" s="74">
        <v>8525</v>
      </c>
      <c r="D5" s="74">
        <v>14555</v>
      </c>
      <c r="F5" s="73" t="s">
        <v>292</v>
      </c>
      <c r="G5" s="90">
        <f>SUM(D5:D14)</f>
        <v>106907</v>
      </c>
      <c r="P5" s="203"/>
      <c r="Q5" s="203"/>
      <c r="R5" s="203"/>
      <c r="S5" s="203"/>
      <c r="T5" s="24"/>
    </row>
    <row r="6" spans="1:20" x14ac:dyDescent="0.3">
      <c r="A6" s="73" t="s">
        <v>151</v>
      </c>
      <c r="B6" s="74">
        <v>2228</v>
      </c>
      <c r="C6" s="74">
        <v>5692</v>
      </c>
      <c r="D6" s="74">
        <v>7920</v>
      </c>
      <c r="F6" s="83" t="s">
        <v>3</v>
      </c>
      <c r="G6" s="86">
        <f>SUM(G4:G5)</f>
        <v>205598</v>
      </c>
      <c r="P6" s="203"/>
      <c r="Q6" s="203"/>
      <c r="R6" s="203"/>
      <c r="S6" s="203"/>
      <c r="T6" s="24"/>
    </row>
    <row r="7" spans="1:20" x14ac:dyDescent="0.3">
      <c r="A7" s="73" t="s">
        <v>14</v>
      </c>
      <c r="B7" s="74">
        <v>3227</v>
      </c>
      <c r="C7" s="74">
        <v>3828</v>
      </c>
      <c r="D7" s="74">
        <v>7055</v>
      </c>
      <c r="P7" s="203"/>
      <c r="Q7" s="203"/>
      <c r="R7" s="203"/>
      <c r="S7" s="203"/>
      <c r="T7" s="24"/>
    </row>
    <row r="8" spans="1:20" x14ac:dyDescent="0.3">
      <c r="A8" s="73" t="s">
        <v>11</v>
      </c>
      <c r="B8" s="74">
        <v>3054</v>
      </c>
      <c r="C8" s="74">
        <v>3480</v>
      </c>
      <c r="D8" s="74">
        <v>6534</v>
      </c>
      <c r="F8" s="66"/>
      <c r="G8" s="66"/>
      <c r="P8" s="203"/>
      <c r="Q8" s="203"/>
      <c r="R8" s="203"/>
      <c r="S8" s="203"/>
      <c r="T8" s="24"/>
    </row>
    <row r="9" spans="1:20" x14ac:dyDescent="0.3">
      <c r="A9" s="73" t="s">
        <v>27</v>
      </c>
      <c r="B9" s="74">
        <v>3826</v>
      </c>
      <c r="C9" s="74">
        <v>2185</v>
      </c>
      <c r="D9" s="74">
        <v>6011</v>
      </c>
      <c r="F9" s="67"/>
      <c r="G9" s="68"/>
      <c r="P9" s="203"/>
      <c r="Q9" s="203"/>
      <c r="R9" s="203"/>
      <c r="S9" s="203"/>
      <c r="T9" s="24"/>
    </row>
    <row r="10" spans="1:20" x14ac:dyDescent="0.3">
      <c r="A10" s="84" t="s">
        <v>186</v>
      </c>
      <c r="B10" s="85">
        <v>2813</v>
      </c>
      <c r="C10" s="85">
        <v>2220</v>
      </c>
      <c r="D10" s="85">
        <v>5033</v>
      </c>
      <c r="F10" s="67"/>
      <c r="G10" s="68"/>
      <c r="P10" s="203"/>
      <c r="Q10" s="203"/>
      <c r="R10" s="203"/>
      <c r="S10" s="203"/>
      <c r="T10" s="24"/>
    </row>
    <row r="11" spans="1:20" x14ac:dyDescent="0.3">
      <c r="A11" s="73" t="s">
        <v>98</v>
      </c>
      <c r="B11" s="74">
        <v>1733</v>
      </c>
      <c r="C11" s="74">
        <v>1329</v>
      </c>
      <c r="D11" s="74">
        <v>3062</v>
      </c>
      <c r="F11" s="66"/>
      <c r="G11" s="69"/>
      <c r="P11" s="203"/>
      <c r="Q11" s="203"/>
      <c r="R11" s="203"/>
      <c r="S11" s="203"/>
      <c r="T11" s="24"/>
    </row>
    <row r="12" spans="1:20" x14ac:dyDescent="0.3">
      <c r="A12" s="73" t="s">
        <v>49</v>
      </c>
      <c r="B12" s="74">
        <v>1297</v>
      </c>
      <c r="C12" s="74">
        <v>1464</v>
      </c>
      <c r="D12" s="74">
        <v>2761</v>
      </c>
      <c r="P12" s="203"/>
      <c r="Q12" s="203"/>
      <c r="R12" s="203"/>
      <c r="S12" s="203"/>
      <c r="T12" s="24"/>
    </row>
    <row r="13" spans="1:20" x14ac:dyDescent="0.3">
      <c r="A13" s="73" t="s">
        <v>162</v>
      </c>
      <c r="B13" s="74">
        <v>1075</v>
      </c>
      <c r="C13" s="74">
        <v>1524</v>
      </c>
      <c r="D13" s="74">
        <v>2599</v>
      </c>
      <c r="Q13" s="24"/>
      <c r="R13" s="24"/>
      <c r="S13" s="24"/>
      <c r="T13" s="24"/>
    </row>
    <row r="14" spans="1:20" x14ac:dyDescent="0.3">
      <c r="A14" s="73" t="s">
        <v>293</v>
      </c>
      <c r="B14" s="74">
        <v>23998</v>
      </c>
      <c r="C14" s="74">
        <v>27379</v>
      </c>
      <c r="D14" s="74">
        <v>51377</v>
      </c>
      <c r="E14" s="2"/>
    </row>
    <row r="15" spans="1:20" x14ac:dyDescent="0.3">
      <c r="A15" s="83" t="s">
        <v>3</v>
      </c>
      <c r="B15" s="86">
        <f>SUM(B4:B14)</f>
        <v>103930</v>
      </c>
      <c r="C15" s="86">
        <f>SUM(C4:C14)</f>
        <v>101668</v>
      </c>
      <c r="D15" s="86">
        <f>SUM(D4:D14)</f>
        <v>205598</v>
      </c>
    </row>
    <row r="16" spans="1:20" x14ac:dyDescent="0.3">
      <c r="A16" s="25"/>
      <c r="B16" s="2"/>
    </row>
    <row r="17" spans="1:7" x14ac:dyDescent="0.3">
      <c r="A17" s="56" t="s">
        <v>434</v>
      </c>
      <c r="B17" s="2"/>
    </row>
    <row r="18" spans="1:7" ht="27" customHeight="1" x14ac:dyDescent="0.3">
      <c r="A18" s="209" t="s">
        <v>346</v>
      </c>
      <c r="B18" s="209"/>
      <c r="C18" s="209"/>
      <c r="D18" s="209"/>
      <c r="E18" s="209"/>
      <c r="F18" s="209"/>
      <c r="G18" s="209"/>
    </row>
    <row r="19" spans="1:7" x14ac:dyDescent="0.3">
      <c r="A19" s="87"/>
      <c r="B19" s="87"/>
      <c r="C19" s="87"/>
      <c r="D19" s="87"/>
      <c r="E19" s="87"/>
      <c r="F19" s="87"/>
      <c r="G19" s="87"/>
    </row>
    <row r="20" spans="1:7" x14ac:dyDescent="0.3">
      <c r="A20" s="204" t="s">
        <v>344</v>
      </c>
      <c r="B20" s="204"/>
      <c r="C20" s="204"/>
      <c r="D20" s="204"/>
      <c r="E20" s="204"/>
      <c r="F20" s="204"/>
      <c r="G20" s="204"/>
    </row>
    <row r="21" spans="1:7" x14ac:dyDescent="0.3">
      <c r="A21" s="205" t="s">
        <v>345</v>
      </c>
      <c r="B21" s="205"/>
      <c r="C21" s="205"/>
      <c r="D21" s="205"/>
      <c r="E21" s="205"/>
      <c r="F21" s="205"/>
      <c r="G21" s="205"/>
    </row>
    <row r="22" spans="1:7" x14ac:dyDescent="0.3">
      <c r="A22" s="202" t="s">
        <v>386</v>
      </c>
      <c r="B22" s="202"/>
      <c r="C22" s="202"/>
      <c r="D22" s="202"/>
      <c r="E22" s="202"/>
      <c r="F22" s="202"/>
      <c r="G22" s="202"/>
    </row>
  </sheetData>
  <sheetProtection formatRows="0" selectLockedCells="1"/>
  <mergeCells count="7">
    <mergeCell ref="A22:G22"/>
    <mergeCell ref="P3:S12"/>
    <mergeCell ref="A1:O1"/>
    <mergeCell ref="A20:G20"/>
    <mergeCell ref="A21:G21"/>
    <mergeCell ref="A2:G2"/>
    <mergeCell ref="A18:G18"/>
  </mergeCells>
  <hyperlinks>
    <hyperlink ref="A21" r:id="rId1" display="Lokale inburgerings- en integratiemonitor" xr:uid="{00000000-0004-0000-0900-000000000000}"/>
    <hyperlink ref="A21:C21" r:id="rId2" display="VDAB" xr:uid="{00000000-0004-0000-0900-000001000000}"/>
  </hyperlinks>
  <pageMargins left="0.7" right="0.7" top="0.75" bottom="0.75" header="0.3" footer="0.3"/>
  <pageSetup paperSize="9" scale="83" orientation="landscape" r:id="rId3"/>
  <colBreaks count="1" manualBreakCount="1">
    <brk id="15" max="1048575" man="1"/>
  </colBreaks>
  <ignoredErrors>
    <ignoredError sqref="B15:D15 G6" unlockedFormula="1"/>
    <ignoredError sqref="G5" formulaRange="1"/>
  </ignoredError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BFE0B26BAFA14B847A0BE1F54717AF" ma:contentTypeVersion="5" ma:contentTypeDescription="Een nieuw document maken." ma:contentTypeScope="" ma:versionID="52e87fe89e70150a541331456693a684">
  <xsd:schema xmlns:xsd="http://www.w3.org/2001/XMLSchema" xmlns:xs="http://www.w3.org/2001/XMLSchema" xmlns:p="http://schemas.microsoft.com/office/2006/metadata/properties" xmlns:ns3="c2ff45ac-6443-4157-a384-d23f56bafbcd" targetNamespace="http://schemas.microsoft.com/office/2006/metadata/properties" ma:root="true" ma:fieldsID="0d6cb5d8017b5b46b3b5171541444de3" ns3:_="">
    <xsd:import namespace="c2ff45ac-6443-4157-a384-d23f56bafbc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ff45ac-6443-4157-a384-d23f56bafb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0F33E6-3A55-4E9B-B5D5-58D42E3E12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ff45ac-6443-4157-a384-d23f56bafb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082429-1DED-454B-90B5-60B661A5D668}">
  <ds:schemaRefs>
    <ds:schemaRef ds:uri="http://schemas.microsoft.com/sharepoint/v3/contenttype/forms"/>
  </ds:schemaRefs>
</ds:datastoreItem>
</file>

<file path=customXml/itemProps3.xml><?xml version="1.0" encoding="utf-8"?>
<ds:datastoreItem xmlns:ds="http://schemas.openxmlformats.org/officeDocument/2006/customXml" ds:itemID="{1862DD51-482E-4924-8665-5F63F7C6A545}">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2ff45ac-6443-4157-a384-d23f56bafbcd"/>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19</vt:i4>
      </vt:variant>
      <vt:variant>
        <vt:lpstr>Benoemde bereiken</vt:lpstr>
      </vt:variant>
      <vt:variant>
        <vt:i4>6</vt:i4>
      </vt:variant>
    </vt:vector>
  </HeadingPairs>
  <TitlesOfParts>
    <vt:vector size="25" baseType="lpstr">
      <vt:lpstr>Vooraan</vt:lpstr>
      <vt:lpstr>1. Herkomst</vt:lpstr>
      <vt:lpstr>2. Groepen herkomstlanden </vt:lpstr>
      <vt:lpstr>3. Top tien herkomstlanden</vt:lpstr>
      <vt:lpstr>4. Evolutie herkomst</vt:lpstr>
      <vt:lpstr>5. Leeftijdsklassen</vt:lpstr>
      <vt:lpstr>6. Armoede</vt:lpstr>
      <vt:lpstr>7. Werkzaamheidsgraad</vt:lpstr>
      <vt:lpstr>8. Werkzoekenden</vt:lpstr>
      <vt:lpstr>9. Nieuwkomers inburgering</vt:lpstr>
      <vt:lpstr>10. Thuistalen</vt:lpstr>
      <vt:lpstr>Blad4</vt:lpstr>
      <vt:lpstr>Blad14</vt:lpstr>
      <vt:lpstr>Blad11</vt:lpstr>
      <vt:lpstr>Blad8</vt:lpstr>
      <vt:lpstr>Blad5</vt:lpstr>
      <vt:lpstr>Blad1</vt:lpstr>
      <vt:lpstr>Blad2</vt:lpstr>
      <vt:lpstr>Blad3</vt:lpstr>
      <vt:lpstr>'1. Herkomst'!Afdrukbereik</vt:lpstr>
      <vt:lpstr>'3. Top tien herkomstlanden'!Afdrukbereik</vt:lpstr>
      <vt:lpstr>'4. Evolutie herkomst'!Afdrukbereik</vt:lpstr>
      <vt:lpstr>'5. Leeftijdsklassen'!Afdrukbereik</vt:lpstr>
      <vt:lpstr>'6. Armoede'!Afdrukbereik</vt:lpstr>
      <vt:lpstr>'8. Werkzoekenden'!Afdrukbereik</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Janssen</dc:creator>
  <cp:lastModifiedBy>Janssen Dirk (AgII)</cp:lastModifiedBy>
  <cp:lastPrinted>2019-03-18T12:58:43Z</cp:lastPrinted>
  <dcterms:created xsi:type="dcterms:W3CDTF">2017-11-15T12:03:26Z</dcterms:created>
  <dcterms:modified xsi:type="dcterms:W3CDTF">2024-03-26T11:45:54Z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0x01010036BFE0B26BAFA14B847A0BE1F54717AF</vt:lpwstr>
  </property>
</Properties>
</file>